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2"/>
  <workbookPr codeName="ThisWorkbook" defaultThemeVersion="166925"/>
  <mc:AlternateContent xmlns:mc="http://schemas.openxmlformats.org/markup-compatibility/2006">
    <mc:Choice Requires="x15">
      <x15ac:absPath xmlns:x15ac="http://schemas.microsoft.com/office/spreadsheetml/2010/11/ac" url="https://innovatienul13.sharepoint.com/Sharepoint omgeving Innovatienul13/1. Opdrachtgevers/Gemeente Rijssen-Holten/Advies/2026/"/>
    </mc:Choice>
  </mc:AlternateContent>
  <xr:revisionPtr revIDLastSave="0" documentId="8_{A198460A-A36C-45C5-A5B8-153FDD711610}" xr6:coauthVersionLast="47" xr6:coauthVersionMax="47" xr10:uidLastSave="{00000000-0000-0000-0000-000000000000}"/>
  <bookViews>
    <workbookView xWindow="6495" yWindow="-16320" windowWidth="29040" windowHeight="15720" tabRatio="801" firstSheet="1" activeTab="1" xr2:uid="{0EBB7335-96E4-4144-B550-DBCB77F0F33D}"/>
  </bookViews>
  <sheets>
    <sheet name="Totaal" sheetId="18" r:id="rId1"/>
    <sheet name="Invoer kindgebonden" sheetId="1" r:id="rId2"/>
    <sheet name="Invoer subsidie HBO'er" sheetId="17" r:id="rId3"/>
    <sheet name="Calculatie subsidie" sheetId="15" r:id="rId4"/>
  </sheets>
  <definedNames>
    <definedName name="_xlnm._FilterDatabase" localSheetId="0" hidden="1">Totaal!$B$6:$B$6</definedName>
    <definedName name="_xlnm.Print_Area" localSheetId="2">'Invoer subsidie HBO''er'!$A$1:$N$54</definedName>
    <definedName name="_xlnm.Print_Area" localSheetId="0">Totaal!$A$1:$S$22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7" l="1"/>
  <c r="C15" i="17"/>
  <c r="D15" i="17"/>
  <c r="S17" i="1"/>
  <c r="D16" i="17"/>
  <c r="D17" i="17"/>
  <c r="D18" i="17"/>
  <c r="D19" i="17"/>
  <c r="D20" i="17"/>
  <c r="D21" i="17"/>
  <c r="D22" i="17"/>
  <c r="D23" i="17"/>
  <c r="D24" i="17"/>
  <c r="D25" i="17"/>
  <c r="D26" i="17"/>
  <c r="D27" i="17"/>
  <c r="D28" i="17"/>
  <c r="D29" i="17"/>
  <c r="D30" i="17"/>
  <c r="D31" i="17"/>
  <c r="D32" i="17"/>
  <c r="D33" i="17"/>
  <c r="D34" i="17"/>
  <c r="D35" i="17"/>
  <c r="D36" i="17"/>
  <c r="C16" i="17"/>
  <c r="C17" i="17"/>
  <c r="C18" i="17"/>
  <c r="C19" i="17"/>
  <c r="C20" i="17"/>
  <c r="C21" i="17"/>
  <c r="C22" i="17"/>
  <c r="C23" i="17"/>
  <c r="C24" i="17"/>
  <c r="C25" i="17"/>
  <c r="C26" i="17"/>
  <c r="C27" i="17"/>
  <c r="C28" i="17"/>
  <c r="C29" i="17"/>
  <c r="C30" i="17"/>
  <c r="C31" i="17"/>
  <c r="C32" i="17"/>
  <c r="C33" i="17"/>
  <c r="C34" i="17"/>
  <c r="C35" i="17"/>
  <c r="C36" i="17"/>
  <c r="B19" i="17"/>
  <c r="B20" i="17"/>
  <c r="B21" i="17"/>
  <c r="B22" i="17"/>
  <c r="B23" i="17"/>
  <c r="B24" i="17"/>
  <c r="B25" i="17"/>
  <c r="B26" i="17"/>
  <c r="B27" i="17"/>
  <c r="B28" i="17"/>
  <c r="B29" i="17"/>
  <c r="B30" i="17"/>
  <c r="B31" i="17"/>
  <c r="B32" i="17"/>
  <c r="B33" i="17"/>
  <c r="B34" i="17"/>
  <c r="B35" i="17"/>
  <c r="B36" i="17"/>
  <c r="B16" i="17"/>
  <c r="B17" i="17"/>
  <c r="B18" i="17"/>
  <c r="F15" i="17" l="1"/>
  <c r="G15" i="17"/>
  <c r="J15" i="17" s="1"/>
  <c r="I15" i="17"/>
  <c r="F16" i="17"/>
  <c r="H16" i="17" s="1"/>
  <c r="G16" i="17"/>
  <c r="J16" i="17" s="1"/>
  <c r="I16" i="17"/>
  <c r="F17" i="17"/>
  <c r="H17" i="17" s="1"/>
  <c r="G17" i="17"/>
  <c r="J17" i="17" s="1"/>
  <c r="I17" i="17"/>
  <c r="F18" i="17"/>
  <c r="G18" i="17"/>
  <c r="J18" i="17" s="1"/>
  <c r="H18" i="17"/>
  <c r="I18" i="17"/>
  <c r="L18" i="17"/>
  <c r="F19" i="17"/>
  <c r="G19" i="17"/>
  <c r="H19" i="17"/>
  <c r="I19" i="17"/>
  <c r="J19" i="17"/>
  <c r="K19" i="17"/>
  <c r="L19" i="17"/>
  <c r="F20" i="17"/>
  <c r="G20" i="17"/>
  <c r="J20" i="17" s="1"/>
  <c r="H20" i="17"/>
  <c r="I20" i="17"/>
  <c r="L20" i="17"/>
  <c r="F21" i="17"/>
  <c r="G21" i="17"/>
  <c r="K21" i="17" s="1"/>
  <c r="H21" i="17"/>
  <c r="I21" i="17"/>
  <c r="L21" i="17"/>
  <c r="F22" i="17"/>
  <c r="G22" i="17"/>
  <c r="K22" i="17" s="1"/>
  <c r="H22" i="17"/>
  <c r="I22" i="17"/>
  <c r="J22" i="17"/>
  <c r="L22" i="17"/>
  <c r="F23" i="17"/>
  <c r="G23" i="17"/>
  <c r="K23" i="17" s="1"/>
  <c r="H23" i="17"/>
  <c r="I23" i="17"/>
  <c r="J23" i="17"/>
  <c r="L23" i="17"/>
  <c r="F24" i="17"/>
  <c r="G24" i="17"/>
  <c r="J24" i="17" s="1"/>
  <c r="H24" i="17"/>
  <c r="I24" i="17"/>
  <c r="L24" i="17"/>
  <c r="F25" i="17"/>
  <c r="G25" i="17"/>
  <c r="J25" i="17" s="1"/>
  <c r="H25" i="17"/>
  <c r="I25" i="17"/>
  <c r="L25" i="17"/>
  <c r="F26" i="17"/>
  <c r="G26" i="17"/>
  <c r="J26" i="17" s="1"/>
  <c r="H26" i="17"/>
  <c r="I26" i="17"/>
  <c r="L26" i="17"/>
  <c r="F27" i="17"/>
  <c r="G27" i="17"/>
  <c r="J27" i="17" s="1"/>
  <c r="H27" i="17"/>
  <c r="I27" i="17"/>
  <c r="L27" i="17"/>
  <c r="F28" i="17"/>
  <c r="G28" i="17"/>
  <c r="K28" i="17" s="1"/>
  <c r="H28" i="17"/>
  <c r="I28" i="17"/>
  <c r="L28" i="17"/>
  <c r="F29" i="17"/>
  <c r="G29" i="17"/>
  <c r="K29" i="17" s="1"/>
  <c r="H29" i="17"/>
  <c r="I29" i="17"/>
  <c r="J29" i="17"/>
  <c r="L29" i="17"/>
  <c r="F30" i="17"/>
  <c r="G30" i="17"/>
  <c r="J30" i="17" s="1"/>
  <c r="H30" i="17"/>
  <c r="I30" i="17"/>
  <c r="L30" i="17"/>
  <c r="F31" i="17"/>
  <c r="G31" i="17"/>
  <c r="K31" i="17" s="1"/>
  <c r="H31" i="17"/>
  <c r="I31" i="17"/>
  <c r="L31" i="17"/>
  <c r="F32" i="17"/>
  <c r="G32" i="17"/>
  <c r="J32" i="17" s="1"/>
  <c r="H32" i="17"/>
  <c r="I32" i="17"/>
  <c r="L32" i="17"/>
  <c r="F33" i="17"/>
  <c r="G33" i="17"/>
  <c r="J33" i="17" s="1"/>
  <c r="H33" i="17"/>
  <c r="I33" i="17"/>
  <c r="L33" i="17"/>
  <c r="F34" i="17"/>
  <c r="G34" i="17"/>
  <c r="J34" i="17" s="1"/>
  <c r="H34" i="17"/>
  <c r="I34" i="17"/>
  <c r="L34" i="17"/>
  <c r="F35" i="17"/>
  <c r="G35" i="17"/>
  <c r="J35" i="17" s="1"/>
  <c r="H35" i="17"/>
  <c r="I35" i="17"/>
  <c r="L35" i="17"/>
  <c r="F36" i="17"/>
  <c r="G36" i="17"/>
  <c r="K36" i="17" s="1"/>
  <c r="H36" i="17"/>
  <c r="I36" i="17"/>
  <c r="L36" i="17"/>
  <c r="E37" i="17"/>
  <c r="K30" i="17" l="1"/>
  <c r="J31" i="17"/>
  <c r="K27" i="17"/>
  <c r="K35" i="17"/>
  <c r="K32" i="17"/>
  <c r="J21" i="17"/>
  <c r="K24" i="17"/>
  <c r="H15" i="17"/>
  <c r="H37" i="17" s="1"/>
  <c r="K15" i="17"/>
  <c r="K16" i="17"/>
  <c r="L16" i="17" s="1"/>
  <c r="K20" i="17"/>
  <c r="J36" i="17"/>
  <c r="J28" i="17"/>
  <c r="K34" i="17"/>
  <c r="K26" i="17"/>
  <c r="K18" i="17"/>
  <c r="K33" i="17"/>
  <c r="K25" i="17"/>
  <c r="K17" i="17"/>
  <c r="L17" i="17" s="1"/>
  <c r="I37" i="17"/>
  <c r="L15" i="17" l="1"/>
  <c r="L37" i="17" s="1"/>
  <c r="H3" i="17" s="1"/>
  <c r="H5" i="17" s="1"/>
  <c r="G6" i="18" s="1" a="1"/>
  <c r="G6" i="18" s="1"/>
  <c r="K37" i="17"/>
  <c r="H6" i="15" l="1"/>
  <c r="L33" i="1" l="1"/>
  <c r="I33" i="1"/>
  <c r="G33" i="1"/>
  <c r="N12" i="1"/>
  <c r="N13" i="1"/>
  <c r="N14" i="1"/>
  <c r="N15" i="1"/>
  <c r="N16" i="1"/>
  <c r="N17" i="1"/>
  <c r="N18" i="1"/>
  <c r="N19" i="1"/>
  <c r="N20" i="1"/>
  <c r="N21" i="1"/>
  <c r="N22" i="1"/>
  <c r="N23" i="1"/>
  <c r="N24" i="1"/>
  <c r="N25" i="1"/>
  <c r="N26" i="1"/>
  <c r="N27" i="1"/>
  <c r="N28" i="1"/>
  <c r="N29" i="1"/>
  <c r="N30" i="1"/>
  <c r="N31" i="1"/>
  <c r="N32" i="1"/>
  <c r="M12" i="1"/>
  <c r="M13" i="1"/>
  <c r="M14" i="1"/>
  <c r="M15" i="1"/>
  <c r="M16" i="1"/>
  <c r="M17" i="1"/>
  <c r="M18" i="1"/>
  <c r="M19" i="1"/>
  <c r="M20" i="1"/>
  <c r="M21" i="1"/>
  <c r="M22" i="1"/>
  <c r="M23" i="1"/>
  <c r="M24" i="1"/>
  <c r="M25" i="1"/>
  <c r="M26" i="1"/>
  <c r="M27" i="1"/>
  <c r="M28" i="1"/>
  <c r="M29" i="1"/>
  <c r="M30" i="1"/>
  <c r="M31" i="1"/>
  <c r="M32" i="1"/>
  <c r="K12" i="1"/>
  <c r="K13" i="1"/>
  <c r="K14" i="1"/>
  <c r="K15" i="1"/>
  <c r="K16" i="1"/>
  <c r="K17" i="1"/>
  <c r="K18" i="1"/>
  <c r="K19" i="1"/>
  <c r="K20" i="1"/>
  <c r="K21" i="1"/>
  <c r="K22" i="1"/>
  <c r="K23" i="1"/>
  <c r="K24" i="1"/>
  <c r="K25" i="1"/>
  <c r="K26" i="1"/>
  <c r="K27" i="1"/>
  <c r="K28" i="1"/>
  <c r="K29" i="1"/>
  <c r="K30" i="1"/>
  <c r="K31" i="1"/>
  <c r="K32" i="1"/>
  <c r="J12" i="1"/>
  <c r="J13" i="1"/>
  <c r="J14" i="1"/>
  <c r="J15" i="1"/>
  <c r="J16" i="1"/>
  <c r="J17" i="1"/>
  <c r="J18" i="1"/>
  <c r="J19" i="1"/>
  <c r="J20" i="1"/>
  <c r="J21" i="1"/>
  <c r="J22" i="1"/>
  <c r="J23" i="1"/>
  <c r="J24" i="1"/>
  <c r="J25" i="1"/>
  <c r="J26" i="1"/>
  <c r="J27" i="1"/>
  <c r="J28" i="1"/>
  <c r="J29" i="1"/>
  <c r="J30" i="1"/>
  <c r="J31" i="1"/>
  <c r="J32" i="1"/>
  <c r="H12" i="1"/>
  <c r="H13" i="1"/>
  <c r="H14" i="1"/>
  <c r="H15" i="1"/>
  <c r="H16" i="1"/>
  <c r="H17" i="1"/>
  <c r="H18" i="1"/>
  <c r="H19" i="1"/>
  <c r="H20" i="1"/>
  <c r="H21" i="1"/>
  <c r="H22" i="1"/>
  <c r="H23" i="1"/>
  <c r="H24" i="1"/>
  <c r="H25" i="1"/>
  <c r="H26" i="1"/>
  <c r="H27" i="1"/>
  <c r="H28" i="1"/>
  <c r="H29" i="1"/>
  <c r="H30" i="1"/>
  <c r="H31" i="1"/>
  <c r="H32" i="1"/>
  <c r="F12" i="1"/>
  <c r="F13" i="1"/>
  <c r="F14" i="1"/>
  <c r="F15" i="1"/>
  <c r="F16" i="1"/>
  <c r="F17" i="1"/>
  <c r="F18" i="1"/>
  <c r="F19" i="1"/>
  <c r="F20" i="1"/>
  <c r="F21" i="1"/>
  <c r="F22" i="1"/>
  <c r="F23" i="1"/>
  <c r="F24" i="1"/>
  <c r="F25" i="1"/>
  <c r="F26" i="1"/>
  <c r="F27" i="1"/>
  <c r="F28" i="1"/>
  <c r="F29" i="1"/>
  <c r="F30" i="1"/>
  <c r="F31" i="1"/>
  <c r="F32" i="1"/>
  <c r="E33" i="1"/>
  <c r="P11" i="1" l="1"/>
  <c r="Q11" i="1"/>
  <c r="R11" i="1" l="1"/>
  <c r="P12" i="1"/>
  <c r="Q12" i="1"/>
  <c r="P13" i="1"/>
  <c r="Q13" i="1"/>
  <c r="P14" i="1"/>
  <c r="Q14" i="1"/>
  <c r="P15" i="1"/>
  <c r="Q15" i="1"/>
  <c r="P16" i="1"/>
  <c r="Q16" i="1"/>
  <c r="P17" i="1"/>
  <c r="Q17" i="1"/>
  <c r="P18" i="1"/>
  <c r="Q18" i="1"/>
  <c r="R18" i="1" s="1"/>
  <c r="P19" i="1"/>
  <c r="Q19" i="1"/>
  <c r="P20" i="1"/>
  <c r="Q20" i="1"/>
  <c r="P21" i="1"/>
  <c r="Q21" i="1"/>
  <c r="R21" i="1" s="1"/>
  <c r="S21" i="1"/>
  <c r="T21" i="1"/>
  <c r="P22" i="1"/>
  <c r="Q22" i="1"/>
  <c r="R22" i="1" s="1"/>
  <c r="S22" i="1"/>
  <c r="T22" i="1"/>
  <c r="P23" i="1"/>
  <c r="Q23" i="1"/>
  <c r="R23" i="1" s="1"/>
  <c r="S23" i="1"/>
  <c r="T23" i="1"/>
  <c r="P24" i="1"/>
  <c r="R24" i="1" s="1"/>
  <c r="Q24" i="1"/>
  <c r="S24" i="1"/>
  <c r="T24" i="1"/>
  <c r="P25" i="1"/>
  <c r="Q25" i="1"/>
  <c r="R25" i="1" s="1"/>
  <c r="S25" i="1"/>
  <c r="T25" i="1"/>
  <c r="P26" i="1"/>
  <c r="R26" i="1" s="1"/>
  <c r="Q26" i="1"/>
  <c r="S26" i="1"/>
  <c r="T26" i="1"/>
  <c r="P27" i="1"/>
  <c r="R27" i="1" s="1"/>
  <c r="Q27" i="1"/>
  <c r="S27" i="1"/>
  <c r="T27" i="1"/>
  <c r="P28" i="1"/>
  <c r="R28" i="1" s="1"/>
  <c r="Q28" i="1"/>
  <c r="S28" i="1"/>
  <c r="T28" i="1"/>
  <c r="P29" i="1"/>
  <c r="Q29" i="1"/>
  <c r="R29" i="1" s="1"/>
  <c r="S29" i="1"/>
  <c r="T29" i="1"/>
  <c r="P30" i="1"/>
  <c r="R30" i="1" s="1"/>
  <c r="Q30" i="1"/>
  <c r="S30" i="1"/>
  <c r="T30" i="1"/>
  <c r="P31" i="1"/>
  <c r="Q31" i="1"/>
  <c r="R31" i="1"/>
  <c r="S31" i="1"/>
  <c r="T31" i="1"/>
  <c r="P32" i="1"/>
  <c r="Q32" i="1"/>
  <c r="R32" i="1"/>
  <c r="S32" i="1"/>
  <c r="T32" i="1"/>
  <c r="H7" i="15"/>
  <c r="L9" i="15"/>
  <c r="R9" i="15" s="1"/>
  <c r="L8" i="15"/>
  <c r="M8" i="15" s="1"/>
  <c r="S8" i="15" s="1"/>
  <c r="M11" i="1" s="1"/>
  <c r="L7" i="15"/>
  <c r="M7" i="15" s="1"/>
  <c r="S7" i="15" s="1"/>
  <c r="J11" i="1" s="1"/>
  <c r="L6" i="15"/>
  <c r="L5" i="15"/>
  <c r="L4" i="15"/>
  <c r="R4" i="15" s="1"/>
  <c r="S11" i="1" l="1"/>
  <c r="R17" i="1"/>
  <c r="R5" i="15"/>
  <c r="R16" i="1"/>
  <c r="R19" i="1"/>
  <c r="R15" i="1"/>
  <c r="R14" i="1"/>
  <c r="R13" i="1"/>
  <c r="R20" i="1"/>
  <c r="R12" i="1"/>
  <c r="R8" i="15"/>
  <c r="N7" i="15"/>
  <c r="T7" i="15" s="1"/>
  <c r="K11" i="1" s="1"/>
  <c r="R6" i="15"/>
  <c r="R7" i="15"/>
  <c r="S9" i="15"/>
  <c r="H9" i="15"/>
  <c r="N9" i="15" s="1"/>
  <c r="H8" i="15"/>
  <c r="N8" i="15" s="1"/>
  <c r="N6" i="15"/>
  <c r="H5" i="15"/>
  <c r="N5" i="15" s="1"/>
  <c r="H4" i="15"/>
  <c r="T5" i="15" l="1"/>
  <c r="H11" i="1" s="1"/>
  <c r="N4" i="15"/>
  <c r="T4" i="15" s="1"/>
  <c r="F11" i="1" s="1"/>
  <c r="T13" i="1"/>
  <c r="T16" i="1"/>
  <c r="S20" i="1"/>
  <c r="S13" i="1"/>
  <c r="S15" i="1"/>
  <c r="S14" i="1"/>
  <c r="S16" i="1"/>
  <c r="S18" i="1"/>
  <c r="T14" i="1"/>
  <c r="T18" i="1"/>
  <c r="T15" i="1"/>
  <c r="T20" i="1"/>
  <c r="T19" i="1"/>
  <c r="T17" i="1"/>
  <c r="T12" i="1"/>
  <c r="S12" i="1"/>
  <c r="S19" i="1"/>
  <c r="T8" i="15"/>
  <c r="N11" i="1" s="1"/>
  <c r="T11" i="1" l="1"/>
  <c r="H10" i="1"/>
  <c r="H33" i="1" s="1"/>
  <c r="K10" i="1"/>
  <c r="K33" i="1" s="1"/>
  <c r="M10" i="1"/>
  <c r="M33" i="1" s="1"/>
  <c r="P10" i="1"/>
  <c r="P33" i="1" s="1"/>
  <c r="Q10" i="1"/>
  <c r="Q33" i="1" s="1"/>
  <c r="F10" i="1"/>
  <c r="F33" i="1" s="1"/>
  <c r="J10" i="1"/>
  <c r="J33" i="1" s="1"/>
  <c r="N10" i="1"/>
  <c r="N33" i="1" s="1"/>
  <c r="R10" i="1" l="1"/>
  <c r="R33" i="1" s="1"/>
  <c r="T10" i="1"/>
  <c r="T33" i="1" s="1"/>
  <c r="S3" i="1" s="1"/>
  <c r="S5" i="1" s="1"/>
  <c r="E6" i="18" s="1" a="1"/>
  <c r="E6" i="18" s="1"/>
  <c r="H6" i="18" s="1"/>
  <c r="S10" i="1"/>
  <c r="S3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<sst xmlns="http://schemas.openxmlformats.org/spreadsheetml/2006/main" count="100" uniqueCount="65">
  <si>
    <t>Organisatie:</t>
  </si>
  <si>
    <t>PROGNOSE SUBSIDIEAANVRAAG</t>
  </si>
  <si>
    <t>t/m</t>
  </si>
  <si>
    <t>Subsidie-
aanvraag</t>
  </si>
  <si>
    <t>Subsidie 
HBO'er</t>
  </si>
  <si>
    <t>Totaal 
subsidie</t>
  </si>
  <si>
    <t>Naam invuller</t>
  </si>
  <si>
    <t>Naam organisatie</t>
  </si>
  <si>
    <t>Correspondentieadres</t>
  </si>
  <si>
    <t>Postcode en woonplaats</t>
  </si>
  <si>
    <t>Telefoonnummer</t>
  </si>
  <si>
    <t>E-mailadres</t>
  </si>
  <si>
    <t>KvK-nummer</t>
  </si>
  <si>
    <t>IBAN</t>
  </si>
  <si>
    <t>Ten name van</t>
  </si>
  <si>
    <t>Datum</t>
  </si>
  <si>
    <t>Handtekening</t>
  </si>
  <si>
    <t>Totaal:</t>
  </si>
  <si>
    <t>% voorlopige subsidie</t>
  </si>
  <si>
    <t>Subsidieaanvraag:</t>
  </si>
  <si>
    <t>Organisatie</t>
  </si>
  <si>
    <t>Locatie</t>
  </si>
  <si>
    <t>LRK nummer</t>
  </si>
  <si>
    <t>KOT regulier</t>
  </si>
  <si>
    <t>KOT geïndiceerd</t>
  </si>
  <si>
    <t>niet-KOT regulier</t>
  </si>
  <si>
    <t>niet-KOT geïndiceerd</t>
  </si>
  <si>
    <t>Aantal kinderen</t>
  </si>
  <si>
    <t>Aantal
kinderen</t>
  </si>
  <si>
    <t>Subsidie</t>
  </si>
  <si>
    <t>Ouder- bijdrage</t>
  </si>
  <si>
    <t>Regulier</t>
  </si>
  <si>
    <t>VVE</t>
  </si>
  <si>
    <t>Totaal</t>
  </si>
  <si>
    <t xml:space="preserve">Totalen :  </t>
  </si>
  <si>
    <t>PROGNOSE SUBSIDIEAANVRAAG 1-1-2026 t/m 31-12-2026</t>
  </si>
  <si>
    <t>Aantal doelgroeppeuters</t>
  </si>
  <si>
    <t>Subsidie HBO'er in de voorschoolse periode</t>
  </si>
  <si>
    <t>Het (geschatte) aantal doelgroeppeuters per locatie</t>
  </si>
  <si>
    <t>Aantal uur per jaar per doelgroeppeuter</t>
  </si>
  <si>
    <t>Subsidie per uur</t>
  </si>
  <si>
    <t>Subsidie HBO'er</t>
  </si>
  <si>
    <t>Locatie subsidie 
(50 uur per jaar)</t>
  </si>
  <si>
    <t>Totale subsidie HBO'er</t>
  </si>
  <si>
    <t>Periode 1-1-2026 t/m 31-12-2026</t>
  </si>
  <si>
    <t>Kinder-opvang-toeslag</t>
  </si>
  <si>
    <t>Indicatie</t>
  </si>
  <si>
    <t>Type uren</t>
  </si>
  <si>
    <t>Normtarief</t>
  </si>
  <si>
    <t>Opslag per uur</t>
  </si>
  <si>
    <t>Gemiddelde ouder-bijdrage</t>
  </si>
  <si>
    <t>Uren per week</t>
  </si>
  <si>
    <t>Aantal weken</t>
  </si>
  <si>
    <t>Aantal uren</t>
  </si>
  <si>
    <t>Ouder-bijdrage</t>
  </si>
  <si>
    <t>Subsidie per kind per type uur</t>
  </si>
  <si>
    <t>Type kind</t>
  </si>
  <si>
    <t>Subsidie per kind voor periode</t>
  </si>
  <si>
    <t>KOT</t>
  </si>
  <si>
    <t>KOT Regulier</t>
  </si>
  <si>
    <t>Geïndiceerd</t>
  </si>
  <si>
    <t>KOT Geïndiceerd</t>
  </si>
  <si>
    <t>niet-KOT</t>
  </si>
  <si>
    <t>niet-KOT Regulier</t>
  </si>
  <si>
    <t>niet-KOT Geïndiceerd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</si>
</sst>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7" formatCode="&quot;€&quot;\ #,##0.00;&quot;€&quot;\ \-#,##0.00"/>
    <numFmt numFmtId="44" formatCode="_ &quot;€&quot;\ * #,##0.00_ ;_ &quot;€&quot;\ * \-#,##0.00_ ;_ &quot;€&quot;\ * &quot;-&quot;??_ ;_ @_ "/>
    <numFmt numFmtId="164" formatCode="&quot;€&quot;\ #,##0.00"/>
    <numFmt numFmtId="165" formatCode="_ [$€-2]\ * #,##0.00_ ;_ [$€-2]\ * \-#,##0.00_ ;_ [$€-2]\ * &quot;-&quot;??_ ;_ @_ "/>
    <numFmt numFmtId="166" formatCode="0.0"/>
  </numFmts>
  <fonts count="9">
    <font>
      <sz val="11"/>
      <color theme="1"/>
      <name val="Calibri"/>
      <family val="2"/>
      <scheme val="minor"/>
    </font>
    <font>
      <sz val="11"/>
      <color theme="1"/>
      <name val="Calibri"/>
      <family val="2"/>
      <scheme val="minor"/>
    </font>
    <font>
      <b/>
      <sz val="11"/>
      <color theme="1"/>
      <name val="Calibri"/>
      <family val="2"/>
      <scheme val="minor"/>
    </font>
    <font>
      <sz val="10"/>
      <color theme="1"/>
      <name val="Calibri"/>
      <family val="2"/>
      <scheme val="minor"/>
    </font>
    <font>
      <b/>
      <sz val="11"/>
      <name val="Calibri"/>
      <family val="2"/>
      <scheme val="minor"/>
    </font>
    <font>
      <sz val="12"/>
      <color theme="1"/>
      <name val="Calibri"/>
      <family val="2"/>
      <scheme val="minor"/>
    </font>
    <font>
      <sz val="9"/>
      <color theme="1"/>
      <name val="Calibri"/>
      <family val="2"/>
      <scheme val="minor"/>
    </font>
    <font>
      <sz val="9"/>
      <name val="Calibri"/>
      <family val="2"/>
      <scheme val="minor"/>
    </font>
    <font>
      <sz val="11"/>
      <name val="Calibri"/>
      <family val="2"/>
      <scheme val="minor"/>
    </font>
  </fonts>
  <fills count="15">
    <fill>
      <patternFill patternType="none"/>
    </fill>
    <fill>
      <patternFill patternType="gray125"/>
    </fill>
    <fill>
      <patternFill patternType="solid">
        <fgColor theme="9" tint="0.79998168889431442"/>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rgb="FFFFC000"/>
        <bgColor indexed="64"/>
      </patternFill>
    </fill>
    <fill>
      <patternFill patternType="solid">
        <fgColor theme="7" tint="0.39997558519241921"/>
        <bgColor indexed="64"/>
      </patternFill>
    </fill>
  </fills>
  <borders count="7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top style="medium">
        <color indexed="64"/>
      </top>
      <bottom style="medium">
        <color indexed="64"/>
      </bottom>
      <diagonal/>
    </border>
    <border>
      <left/>
      <right style="thin">
        <color theme="0" tint="-0.499984740745262"/>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top style="medium">
        <color indexed="64"/>
      </top>
      <bottom style="thin">
        <color theme="0" tint="-0.499984740745262"/>
      </bottom>
      <diagonal/>
    </border>
    <border>
      <left style="medium">
        <color indexed="64"/>
      </left>
      <right/>
      <top style="thin">
        <color theme="0" tint="-0.499984740745262"/>
      </top>
      <bottom style="medium">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medium">
        <color indexed="64"/>
      </bottom>
      <diagonal/>
    </border>
    <border>
      <left/>
      <right/>
      <top style="medium">
        <color indexed="64"/>
      </top>
      <bottom style="thin">
        <color theme="0" tint="-0.499984740745262"/>
      </bottom>
      <diagonal/>
    </border>
    <border>
      <left style="thin">
        <color theme="0" tint="-0.499984740745262"/>
      </left>
      <right style="thin">
        <color theme="0" tint="-0.499984740745262"/>
      </right>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right/>
      <top style="thin">
        <color theme="0" tint="-0.499984740745262"/>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medium">
        <color indexed="64"/>
      </right>
      <top/>
      <bottom style="thin">
        <color theme="0" tint="-0.499984740745262"/>
      </bottom>
      <diagonal/>
    </border>
    <border>
      <left style="thin">
        <color theme="0" tint="-0.499984740745262"/>
      </left>
      <right style="medium">
        <color indexed="64"/>
      </right>
      <top style="thin">
        <color theme="0" tint="-0.499984740745262"/>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theme="0" tint="-0.499984740745262"/>
      </right>
      <top/>
      <bottom/>
      <diagonal/>
    </border>
    <border>
      <left style="thin">
        <color theme="0" tint="-0.34998626667073579"/>
      </left>
      <right/>
      <top/>
      <bottom/>
      <diagonal/>
    </border>
    <border>
      <left style="thin">
        <color theme="0" tint="-0.499984740745262"/>
      </left>
      <right style="medium">
        <color indexed="64"/>
      </right>
      <top style="medium">
        <color indexed="64"/>
      </top>
      <bottom/>
      <diagonal/>
    </border>
    <border>
      <left style="thin">
        <color theme="0" tint="-0.499984740745262"/>
      </left>
      <right style="medium">
        <color indexed="64"/>
      </right>
      <top/>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style="thin">
        <color indexed="64"/>
      </top>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style="medium">
        <color indexed="64"/>
      </left>
      <right style="medium">
        <color indexed="64"/>
      </right>
      <top style="thin">
        <color theme="0" tint="-0.499984740745262"/>
      </top>
      <bottom/>
      <diagonal/>
    </border>
    <border>
      <left style="thin">
        <color indexed="64"/>
      </left>
      <right/>
      <top style="thin">
        <color indexed="64"/>
      </top>
      <bottom/>
      <diagonal/>
    </border>
    <border>
      <left/>
      <right style="medium">
        <color indexed="64"/>
      </right>
      <top style="thin">
        <color theme="0" tint="-0.499984740745262"/>
      </top>
      <bottom/>
      <diagonal/>
    </border>
    <border>
      <left/>
      <right style="thin">
        <color indexed="64"/>
      </right>
      <top style="thin">
        <color theme="0" tint="-0.499984740745262"/>
      </top>
      <bottom/>
      <diagonal/>
    </border>
    <border>
      <left style="medium">
        <color indexed="64"/>
      </left>
      <right style="medium">
        <color indexed="64"/>
      </right>
      <top style="thin">
        <color theme="0" tint="-0.499984740745262"/>
      </top>
      <bottom style="thin">
        <color theme="0" tint="-0.499984740745262"/>
      </bottom>
      <diagonal/>
    </border>
    <border>
      <left/>
      <right style="thin">
        <color indexed="64"/>
      </right>
      <top/>
      <bottom/>
      <diagonal/>
    </border>
    <border>
      <left/>
      <right style="thin">
        <color indexed="64"/>
      </right>
      <top style="medium">
        <color indexed="64"/>
      </top>
      <bottom/>
      <diagonal/>
    </border>
    <border>
      <left/>
      <right style="thin">
        <color theme="0" tint="-0.499984740745262"/>
      </right>
      <top/>
      <bottom style="thin">
        <color theme="0" tint="-0.499984740745262"/>
      </bottom>
      <diagonal/>
    </border>
    <border>
      <left style="medium">
        <color indexed="64"/>
      </left>
      <right style="medium">
        <color indexed="64"/>
      </right>
      <top/>
      <bottom style="thin">
        <color theme="0" tint="-0.499984740745262"/>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s>
  <cellStyleXfs count="2">
    <xf numFmtId="0" fontId="0" fillId="0" borderId="0"/>
    <xf numFmtId="44" fontId="1" fillId="0" borderId="0" applyFont="0" applyFill="0" applyBorder="0" applyAlignment="0" applyProtection="0"/>
  </cellStyleXfs>
  <cellXfs count="277">
    <xf numFmtId="0" fontId="0" fillId="0" borderId="0" xfId="0"/>
    <xf numFmtId="165" fontId="0" fillId="5" borderId="1" xfId="0" applyNumberFormat="1" applyFill="1" applyBorder="1" applyAlignment="1" applyProtection="1">
      <alignment horizontal="right" vertical="center"/>
      <protection locked="0"/>
    </xf>
    <xf numFmtId="165" fontId="0" fillId="7" borderId="1" xfId="0" applyNumberFormat="1" applyFill="1" applyBorder="1" applyAlignment="1" applyProtection="1">
      <alignment horizontal="right" vertical="center"/>
      <protection locked="0"/>
    </xf>
    <xf numFmtId="0" fontId="0" fillId="0" borderId="11" xfId="0" applyBorder="1" applyAlignment="1">
      <alignment vertical="top" wrapText="1"/>
    </xf>
    <xf numFmtId="0" fontId="0" fillId="0" borderId="0" xfId="0" applyAlignment="1">
      <alignment vertical="top" wrapText="1"/>
    </xf>
    <xf numFmtId="165" fontId="0" fillId="0" borderId="11" xfId="0" applyNumberFormat="1" applyBorder="1" applyAlignment="1">
      <alignment vertical="top" wrapText="1"/>
    </xf>
    <xf numFmtId="0" fontId="0" fillId="0" borderId="0" xfId="0" applyAlignment="1">
      <alignment horizontal="left" wrapText="1"/>
    </xf>
    <xf numFmtId="0" fontId="0" fillId="2" borderId="1" xfId="0" applyFill="1" applyBorder="1" applyAlignment="1">
      <alignment vertical="center"/>
    </xf>
    <xf numFmtId="165" fontId="0" fillId="2" borderId="1" xfId="0" applyNumberFormat="1" applyFill="1" applyBorder="1" applyAlignment="1">
      <alignment horizontal="right" vertical="center"/>
    </xf>
    <xf numFmtId="165" fontId="0" fillId="2" borderId="29" xfId="0" applyNumberFormat="1" applyFill="1" applyBorder="1" applyAlignment="1">
      <alignment horizontal="right" vertical="center"/>
    </xf>
    <xf numFmtId="0" fontId="0" fillId="2" borderId="1" xfId="0" applyFill="1" applyBorder="1" applyAlignment="1">
      <alignment horizontal="right" vertical="center"/>
    </xf>
    <xf numFmtId="0" fontId="0" fillId="0" borderId="0" xfId="0" applyAlignment="1">
      <alignment vertical="center"/>
    </xf>
    <xf numFmtId="0" fontId="0" fillId="6" borderId="1" xfId="0" applyFill="1" applyBorder="1" applyAlignment="1">
      <alignment vertical="center"/>
    </xf>
    <xf numFmtId="0" fontId="0" fillId="6" borderId="1" xfId="0" applyFill="1" applyBorder="1" applyAlignment="1">
      <alignment horizontal="right" vertical="center"/>
    </xf>
    <xf numFmtId="0" fontId="0" fillId="5" borderId="28" xfId="0" applyFill="1" applyBorder="1" applyAlignment="1">
      <alignment horizontal="left" vertical="center"/>
    </xf>
    <xf numFmtId="0" fontId="0" fillId="5" borderId="1" xfId="0" applyFill="1" applyBorder="1" applyAlignment="1">
      <alignment horizontal="left" vertical="center"/>
    </xf>
    <xf numFmtId="0" fontId="0" fillId="5" borderId="1" xfId="0" applyFill="1" applyBorder="1" applyAlignment="1">
      <alignment vertical="center"/>
    </xf>
    <xf numFmtId="165" fontId="0" fillId="5" borderId="1" xfId="0" applyNumberFormat="1" applyFill="1" applyBorder="1" applyAlignment="1">
      <alignment horizontal="right" vertical="center"/>
    </xf>
    <xf numFmtId="165" fontId="0" fillId="5" borderId="29" xfId="0" applyNumberFormat="1" applyFill="1" applyBorder="1" applyAlignment="1">
      <alignment horizontal="right" vertical="center"/>
    </xf>
    <xf numFmtId="0" fontId="0" fillId="5" borderId="1" xfId="0" applyFill="1" applyBorder="1" applyAlignment="1">
      <alignment horizontal="right" vertical="center"/>
    </xf>
    <xf numFmtId="164" fontId="0" fillId="5" borderId="1" xfId="0" applyNumberFormat="1" applyFill="1" applyBorder="1" applyAlignment="1">
      <alignment horizontal="right" vertical="center"/>
    </xf>
    <xf numFmtId="0" fontId="0" fillId="4" borderId="1" xfId="0" applyFill="1" applyBorder="1" applyAlignment="1">
      <alignment horizontal="right" vertical="center"/>
    </xf>
    <xf numFmtId="165" fontId="0" fillId="4" borderId="1" xfId="0" applyNumberFormat="1" applyFill="1" applyBorder="1" applyAlignment="1">
      <alignment horizontal="right" vertical="center"/>
    </xf>
    <xf numFmtId="165" fontId="0" fillId="4" borderId="29" xfId="0" applyNumberFormat="1" applyFill="1" applyBorder="1" applyAlignment="1">
      <alignment horizontal="right" vertical="center"/>
    </xf>
    <xf numFmtId="0" fontId="0" fillId="7" borderId="1" xfId="0" applyFill="1" applyBorder="1" applyAlignment="1">
      <alignment vertical="center"/>
    </xf>
    <xf numFmtId="0" fontId="0" fillId="7" borderId="1" xfId="0" applyFill="1" applyBorder="1" applyAlignment="1">
      <alignment horizontal="right" vertical="center"/>
    </xf>
    <xf numFmtId="164" fontId="0" fillId="7" borderId="1" xfId="0" applyNumberFormat="1" applyFill="1" applyBorder="1" applyAlignment="1">
      <alignment horizontal="right" vertical="center"/>
    </xf>
    <xf numFmtId="0" fontId="0" fillId="7" borderId="13" xfId="0" applyFill="1" applyBorder="1" applyAlignment="1">
      <alignment vertical="center"/>
    </xf>
    <xf numFmtId="0" fontId="0" fillId="7" borderId="13" xfId="0" applyFill="1" applyBorder="1" applyAlignment="1">
      <alignment horizontal="right" vertical="center"/>
    </xf>
    <xf numFmtId="165" fontId="0" fillId="0" borderId="0" xfId="0" applyNumberFormat="1"/>
    <xf numFmtId="0" fontId="0" fillId="0" borderId="0" xfId="0" applyAlignment="1">
      <alignment horizontal="right"/>
    </xf>
    <xf numFmtId="0" fontId="5" fillId="0" borderId="0" xfId="0" applyFont="1"/>
    <xf numFmtId="0" fontId="2" fillId="0" borderId="0" xfId="0" applyFont="1"/>
    <xf numFmtId="0" fontId="6" fillId="2" borderId="4" xfId="0" applyFont="1" applyFill="1" applyBorder="1" applyAlignment="1">
      <alignment horizontal="center" vertical="center" wrapText="1"/>
    </xf>
    <xf numFmtId="0" fontId="7" fillId="2" borderId="21" xfId="0" applyFont="1" applyFill="1" applyBorder="1" applyAlignment="1">
      <alignment horizontal="center" vertical="center" wrapText="1"/>
    </xf>
    <xf numFmtId="0" fontId="6" fillId="8" borderId="21" xfId="0" applyFont="1" applyFill="1" applyBorder="1" applyAlignment="1">
      <alignment horizontal="center" vertical="center" wrapText="1"/>
    </xf>
    <xf numFmtId="0" fontId="7" fillId="8" borderId="21" xfId="0" applyFont="1" applyFill="1" applyBorder="1" applyAlignment="1">
      <alignment horizontal="center" vertical="center" wrapText="1"/>
    </xf>
    <xf numFmtId="0" fontId="6" fillId="5" borderId="21"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6" fillId="9" borderId="21" xfId="0" applyFont="1" applyFill="1" applyBorder="1" applyAlignment="1">
      <alignment horizontal="center" vertical="center" wrapText="1"/>
    </xf>
    <xf numFmtId="0" fontId="7" fillId="9" borderId="22"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6" fillId="10" borderId="0" xfId="0" applyFont="1" applyFill="1" applyAlignment="1">
      <alignment vertical="center"/>
    </xf>
    <xf numFmtId="0" fontId="0" fillId="10" borderId="10" xfId="0" applyFill="1" applyBorder="1" applyProtection="1">
      <protection locked="0"/>
    </xf>
    <xf numFmtId="0" fontId="3" fillId="10" borderId="10" xfId="0" applyFont="1" applyFill="1" applyBorder="1" applyAlignment="1" applyProtection="1">
      <alignment horizontal="center"/>
      <protection locked="0"/>
    </xf>
    <xf numFmtId="0" fontId="0" fillId="10" borderId="28" xfId="0" applyFill="1" applyBorder="1" applyProtection="1">
      <protection locked="0"/>
    </xf>
    <xf numFmtId="0" fontId="0" fillId="10" borderId="1" xfId="0" applyFill="1" applyBorder="1" applyProtection="1">
      <protection locked="0"/>
    </xf>
    <xf numFmtId="0" fontId="3" fillId="10" borderId="1" xfId="0" applyFont="1" applyFill="1" applyBorder="1" applyAlignment="1" applyProtection="1">
      <alignment horizontal="center"/>
      <protection locked="0"/>
    </xf>
    <xf numFmtId="0" fontId="0" fillId="10" borderId="1" xfId="0" quotePrefix="1" applyFill="1" applyBorder="1" applyProtection="1">
      <protection locked="0"/>
    </xf>
    <xf numFmtId="0" fontId="3" fillId="10" borderId="37" xfId="0" applyFont="1" applyFill="1" applyBorder="1" applyAlignment="1" applyProtection="1">
      <alignment horizontal="center"/>
      <protection locked="0"/>
    </xf>
    <xf numFmtId="0" fontId="3" fillId="10" borderId="38" xfId="0" applyFont="1" applyFill="1" applyBorder="1" applyAlignment="1" applyProtection="1">
      <alignment horizontal="center"/>
      <protection locked="0"/>
    </xf>
    <xf numFmtId="0" fontId="0" fillId="10" borderId="12" xfId="0" applyFill="1" applyBorder="1" applyProtection="1">
      <protection locked="0"/>
    </xf>
    <xf numFmtId="0" fontId="0" fillId="10" borderId="13" xfId="0" applyFill="1" applyBorder="1" applyProtection="1">
      <protection locked="0"/>
    </xf>
    <xf numFmtId="0" fontId="3" fillId="10" borderId="13" xfId="0" applyFont="1" applyFill="1" applyBorder="1" applyAlignment="1" applyProtection="1">
      <alignment horizontal="center"/>
      <protection locked="0"/>
    </xf>
    <xf numFmtId="0" fontId="2" fillId="10" borderId="4" xfId="0" applyFont="1" applyFill="1" applyBorder="1" applyAlignment="1">
      <alignment horizontal="center"/>
    </xf>
    <xf numFmtId="0" fontId="2" fillId="10" borderId="21" xfId="0" applyFont="1" applyFill="1" applyBorder="1" applyAlignment="1">
      <alignment horizontal="center"/>
    </xf>
    <xf numFmtId="0" fontId="3" fillId="10" borderId="44" xfId="0" applyFont="1" applyFill="1" applyBorder="1" applyAlignment="1" applyProtection="1">
      <alignment horizontal="center"/>
      <protection locked="0"/>
    </xf>
    <xf numFmtId="0" fontId="0" fillId="10" borderId="45" xfId="0" applyFill="1" applyBorder="1" applyProtection="1">
      <protection locked="0"/>
    </xf>
    <xf numFmtId="165" fontId="0" fillId="7" borderId="29" xfId="0" applyNumberFormat="1" applyFill="1" applyBorder="1" applyAlignment="1">
      <alignment horizontal="right" vertical="center"/>
    </xf>
    <xf numFmtId="165" fontId="0" fillId="7" borderId="14" xfId="0" applyNumberFormat="1" applyFill="1" applyBorder="1" applyAlignment="1">
      <alignment horizontal="right" vertical="center"/>
    </xf>
    <xf numFmtId="165" fontId="0" fillId="7" borderId="1" xfId="0" applyNumberFormat="1" applyFill="1" applyBorder="1" applyAlignment="1">
      <alignment horizontal="right" vertical="center"/>
    </xf>
    <xf numFmtId="165" fontId="0" fillId="7" borderId="13" xfId="0" applyNumberFormat="1" applyFill="1" applyBorder="1" applyAlignment="1">
      <alignment horizontal="right" vertical="center"/>
    </xf>
    <xf numFmtId="165" fontId="0" fillId="6" borderId="1" xfId="0" applyNumberFormat="1" applyFill="1" applyBorder="1" applyAlignment="1">
      <alignment horizontal="right" vertical="center"/>
    </xf>
    <xf numFmtId="165" fontId="0" fillId="6" borderId="29" xfId="0" applyNumberFormat="1" applyFill="1" applyBorder="1" applyAlignment="1">
      <alignment horizontal="right" vertical="center"/>
    </xf>
    <xf numFmtId="0" fontId="0" fillId="2" borderId="28" xfId="0" applyFill="1" applyBorder="1" applyAlignment="1">
      <alignment horizontal="left" vertical="center"/>
    </xf>
    <xf numFmtId="0" fontId="0" fillId="2" borderId="1" xfId="0" applyFill="1" applyBorder="1" applyAlignment="1">
      <alignment horizontal="left" vertical="center"/>
    </xf>
    <xf numFmtId="0" fontId="0" fillId="0" borderId="9" xfId="0" applyBorder="1" applyAlignment="1">
      <alignment vertical="top" wrapText="1"/>
    </xf>
    <xf numFmtId="0" fontId="0" fillId="0" borderId="10" xfId="0" applyBorder="1" applyAlignment="1">
      <alignment vertical="top" wrapText="1"/>
    </xf>
    <xf numFmtId="0" fontId="2" fillId="3" borderId="4"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7" xfId="0" applyFont="1" applyFill="1" applyBorder="1"/>
    <xf numFmtId="0" fontId="5" fillId="3" borderId="7" xfId="0" applyFont="1" applyFill="1" applyBorder="1"/>
    <xf numFmtId="0" fontId="5" fillId="3" borderId="8" xfId="0" applyFont="1" applyFill="1" applyBorder="1"/>
    <xf numFmtId="0" fontId="7" fillId="3" borderId="22" xfId="0" applyFont="1" applyFill="1" applyBorder="1" applyAlignment="1">
      <alignment horizontal="center" vertical="center" wrapText="1"/>
    </xf>
    <xf numFmtId="9" fontId="0" fillId="0" borderId="31" xfId="0" applyNumberFormat="1" applyBorder="1" applyProtection="1">
      <protection locked="0"/>
    </xf>
    <xf numFmtId="0" fontId="0" fillId="0" borderId="26" xfId="0" applyBorder="1"/>
    <xf numFmtId="0" fontId="2" fillId="10" borderId="58" xfId="0" applyFont="1" applyFill="1" applyBorder="1"/>
    <xf numFmtId="0" fontId="2" fillId="10" borderId="7" xfId="0" applyFont="1" applyFill="1" applyBorder="1"/>
    <xf numFmtId="44" fontId="3" fillId="10" borderId="61" xfId="1" applyFont="1" applyFill="1" applyBorder="1" applyAlignment="1" applyProtection="1">
      <alignment horizontal="center"/>
    </xf>
    <xf numFmtId="0" fontId="3" fillId="10" borderId="63" xfId="0" applyFont="1" applyFill="1" applyBorder="1" applyAlignment="1" applyProtection="1">
      <alignment horizontal="center"/>
      <protection locked="0"/>
    </xf>
    <xf numFmtId="0" fontId="0" fillId="0" borderId="64" xfId="0" applyBorder="1" applyProtection="1">
      <protection locked="0" hidden="1"/>
    </xf>
    <xf numFmtId="44" fontId="3" fillId="10" borderId="66" xfId="1" applyFont="1" applyFill="1" applyBorder="1" applyAlignment="1" applyProtection="1">
      <alignment horizontal="center"/>
    </xf>
    <xf numFmtId="0" fontId="3" fillId="10" borderId="67" xfId="0" applyFont="1" applyFill="1" applyBorder="1" applyAlignment="1" applyProtection="1">
      <alignment horizontal="center"/>
      <protection locked="0"/>
    </xf>
    <xf numFmtId="44" fontId="3" fillId="10" borderId="68" xfId="1" applyFont="1" applyFill="1" applyBorder="1" applyAlignment="1" applyProtection="1">
      <alignment horizontal="center"/>
    </xf>
    <xf numFmtId="0" fontId="3" fillId="10" borderId="71" xfId="0" applyFont="1" applyFill="1" applyBorder="1" applyAlignment="1" applyProtection="1">
      <alignment horizontal="center"/>
      <protection locked="0"/>
    </xf>
    <xf numFmtId="0" fontId="0" fillId="0" borderId="72" xfId="0" applyBorder="1" applyProtection="1">
      <protection locked="0" hidden="1"/>
    </xf>
    <xf numFmtId="0" fontId="0" fillId="0" borderId="73" xfId="0" applyBorder="1" applyProtection="1">
      <protection locked="0" hidden="1"/>
    </xf>
    <xf numFmtId="0" fontId="7" fillId="11" borderId="59" xfId="0" applyFont="1" applyFill="1" applyBorder="1" applyAlignment="1">
      <alignment horizontal="center" vertical="center" wrapText="1"/>
    </xf>
    <xf numFmtId="0" fontId="6" fillId="11" borderId="8" xfId="0" applyFont="1" applyFill="1" applyBorder="1" applyAlignment="1">
      <alignment horizontal="center" vertical="center" wrapText="1"/>
    </xf>
    <xf numFmtId="0" fontId="6" fillId="5" borderId="59" xfId="0" applyFont="1" applyFill="1" applyBorder="1" applyAlignment="1">
      <alignment horizontal="center" vertical="center" wrapText="1"/>
    </xf>
    <xf numFmtId="0" fontId="2" fillId="4" borderId="74" xfId="0" applyFont="1" applyFill="1" applyBorder="1" applyAlignment="1">
      <alignment horizontal="center" vertical="center" wrapText="1"/>
    </xf>
    <xf numFmtId="0" fontId="4" fillId="0" borderId="0" xfId="0" applyFont="1" applyAlignment="1">
      <alignment horizontal="left" vertical="center"/>
    </xf>
    <xf numFmtId="9" fontId="0" fillId="0" borderId="34" xfId="0" applyNumberFormat="1" applyBorder="1" applyProtection="1">
      <protection locked="0"/>
    </xf>
    <xf numFmtId="0" fontId="2" fillId="3" borderId="8" xfId="0" applyFont="1" applyFill="1" applyBorder="1" applyAlignment="1">
      <alignment vertical="center"/>
    </xf>
    <xf numFmtId="0" fontId="2" fillId="3" borderId="7" xfId="0" applyFont="1" applyFill="1" applyBorder="1" applyAlignment="1">
      <alignment vertical="center"/>
    </xf>
    <xf numFmtId="0" fontId="2" fillId="3" borderId="24" xfId="0" applyFont="1" applyFill="1" applyBorder="1" applyAlignment="1">
      <alignment vertical="center"/>
    </xf>
    <xf numFmtId="0" fontId="0" fillId="10" borderId="9" xfId="0" quotePrefix="1" applyFill="1" applyBorder="1" applyProtection="1">
      <protection locked="0"/>
    </xf>
    <xf numFmtId="0" fontId="3" fillId="10" borderId="39" xfId="0" applyFont="1" applyFill="1" applyBorder="1" applyAlignment="1" applyProtection="1">
      <alignment horizontal="center"/>
      <protection locked="0"/>
    </xf>
    <xf numFmtId="0" fontId="3" fillId="10" borderId="0" xfId="0" applyFont="1" applyFill="1"/>
    <xf numFmtId="0" fontId="3" fillId="10" borderId="9" xfId="0" applyFont="1" applyFill="1" applyBorder="1" applyAlignment="1">
      <alignment horizontal="center"/>
    </xf>
    <xf numFmtId="0" fontId="3" fillId="10" borderId="10" xfId="0" applyFont="1" applyFill="1" applyBorder="1" applyAlignment="1">
      <alignment horizontal="center"/>
    </xf>
    <xf numFmtId="0" fontId="3" fillId="10" borderId="28" xfId="0" applyFont="1" applyFill="1" applyBorder="1" applyAlignment="1">
      <alignment horizontal="center"/>
    </xf>
    <xf numFmtId="0" fontId="3" fillId="10" borderId="1" xfId="0" applyFont="1" applyFill="1" applyBorder="1" applyAlignment="1">
      <alignment horizontal="center"/>
    </xf>
    <xf numFmtId="0" fontId="3" fillId="10" borderId="20" xfId="0" applyFont="1" applyFill="1" applyBorder="1" applyAlignment="1" applyProtection="1">
      <alignment horizontal="center"/>
      <protection locked="0"/>
    </xf>
    <xf numFmtId="0" fontId="3" fillId="10" borderId="12" xfId="0" applyFont="1" applyFill="1" applyBorder="1" applyAlignment="1">
      <alignment horizontal="center"/>
    </xf>
    <xf numFmtId="0" fontId="3" fillId="10" borderId="13" xfId="0" applyFont="1" applyFill="1" applyBorder="1" applyAlignment="1">
      <alignment horizontal="center"/>
    </xf>
    <xf numFmtId="44" fontId="3" fillId="10" borderId="10" xfId="1" applyFont="1" applyFill="1" applyBorder="1" applyAlignment="1" applyProtection="1"/>
    <xf numFmtId="44" fontId="3" fillId="10" borderId="40" xfId="1" applyFont="1" applyFill="1" applyBorder="1" applyAlignment="1" applyProtection="1"/>
    <xf numFmtId="44" fontId="3" fillId="10" borderId="1" xfId="1" applyFont="1" applyFill="1" applyBorder="1" applyAlignment="1" applyProtection="1"/>
    <xf numFmtId="44" fontId="3" fillId="10" borderId="38" xfId="1" applyFont="1" applyFill="1" applyBorder="1" applyAlignment="1" applyProtection="1"/>
    <xf numFmtId="44" fontId="3" fillId="10" borderId="37" xfId="1" applyFont="1" applyFill="1" applyBorder="1" applyAlignment="1" applyProtection="1"/>
    <xf numFmtId="44" fontId="3" fillId="10" borderId="41" xfId="1" applyFont="1" applyFill="1" applyBorder="1" applyAlignment="1" applyProtection="1"/>
    <xf numFmtId="44" fontId="3" fillId="10" borderId="3" xfId="1" applyFont="1" applyFill="1" applyBorder="1" applyAlignment="1" applyProtection="1"/>
    <xf numFmtId="44" fontId="3" fillId="10" borderId="13" xfId="1" applyFont="1" applyFill="1" applyBorder="1" applyAlignment="1" applyProtection="1"/>
    <xf numFmtId="44" fontId="2" fillId="10" borderId="21" xfId="0" applyNumberFormat="1" applyFont="1" applyFill="1" applyBorder="1"/>
    <xf numFmtId="44" fontId="3" fillId="10" borderId="39" xfId="1" applyFont="1" applyFill="1" applyBorder="1" applyAlignment="1" applyProtection="1"/>
    <xf numFmtId="44" fontId="3" fillId="10" borderId="2" xfId="1" applyFont="1" applyFill="1" applyBorder="1" applyAlignment="1" applyProtection="1"/>
    <xf numFmtId="44" fontId="3" fillId="10" borderId="39" xfId="1" applyFont="1" applyFill="1" applyBorder="1" applyAlignment="1" applyProtection="1">
      <alignment horizontal="center"/>
    </xf>
    <xf numFmtId="44" fontId="3" fillId="10" borderId="1" xfId="1" applyFont="1" applyFill="1" applyBorder="1" applyAlignment="1" applyProtection="1">
      <alignment horizontal="center"/>
    </xf>
    <xf numFmtId="44" fontId="3" fillId="10" borderId="2" xfId="1" applyFont="1" applyFill="1" applyBorder="1" applyAlignment="1" applyProtection="1">
      <alignment horizontal="center"/>
    </xf>
    <xf numFmtId="44" fontId="3" fillId="10" borderId="42" xfId="1" applyFont="1" applyFill="1" applyBorder="1" applyAlignment="1" applyProtection="1"/>
    <xf numFmtId="44" fontId="3" fillId="10" borderId="29" xfId="1" applyFont="1" applyFill="1" applyBorder="1" applyAlignment="1" applyProtection="1"/>
    <xf numFmtId="44" fontId="3" fillId="10" borderId="43" xfId="1" applyFont="1" applyFill="1" applyBorder="1" applyAlignment="1" applyProtection="1"/>
    <xf numFmtId="44" fontId="3" fillId="10" borderId="36" xfId="1" applyFont="1" applyFill="1" applyBorder="1" applyAlignment="1" applyProtection="1"/>
    <xf numFmtId="44" fontId="3" fillId="10" borderId="35" xfId="1" applyFont="1" applyFill="1" applyBorder="1" applyAlignment="1" applyProtection="1"/>
    <xf numFmtId="44" fontId="2" fillId="10" borderId="22" xfId="0" applyNumberFormat="1" applyFont="1" applyFill="1" applyBorder="1"/>
    <xf numFmtId="165" fontId="3" fillId="10" borderId="10" xfId="0" applyNumberFormat="1" applyFont="1" applyFill="1" applyBorder="1" applyAlignment="1">
      <alignment horizontal="center"/>
    </xf>
    <xf numFmtId="165" fontId="3" fillId="10" borderId="11" xfId="1" applyNumberFormat="1" applyFont="1" applyFill="1" applyBorder="1" applyAlignment="1" applyProtection="1"/>
    <xf numFmtId="165" fontId="3" fillId="10" borderId="1" xfId="0" applyNumberFormat="1" applyFont="1" applyFill="1" applyBorder="1" applyAlignment="1">
      <alignment horizontal="center"/>
    </xf>
    <xf numFmtId="165" fontId="3" fillId="10" borderId="29" xfId="1" applyNumberFormat="1" applyFont="1" applyFill="1" applyBorder="1" applyAlignment="1" applyProtection="1"/>
    <xf numFmtId="165" fontId="3" fillId="10" borderId="13" xfId="0" applyNumberFormat="1" applyFont="1" applyFill="1" applyBorder="1" applyAlignment="1">
      <alignment horizontal="center"/>
    </xf>
    <xf numFmtId="165" fontId="3" fillId="10" borderId="14" xfId="1" applyNumberFormat="1" applyFont="1" applyFill="1" applyBorder="1" applyAlignment="1" applyProtection="1"/>
    <xf numFmtId="165" fontId="2" fillId="10" borderId="21" xfId="0" applyNumberFormat="1" applyFont="1" applyFill="1" applyBorder="1"/>
    <xf numFmtId="165" fontId="2" fillId="10" borderId="22" xfId="0" applyNumberFormat="1" applyFont="1" applyFill="1" applyBorder="1"/>
    <xf numFmtId="44" fontId="2" fillId="10" borderId="57" xfId="0" applyNumberFormat="1" applyFont="1" applyFill="1" applyBorder="1"/>
    <xf numFmtId="0" fontId="2" fillId="10" borderId="59" xfId="0" applyFont="1" applyFill="1" applyBorder="1" applyAlignment="1">
      <alignment horizontal="center"/>
    </xf>
    <xf numFmtId="44" fontId="3" fillId="10" borderId="60" xfId="1" applyFont="1" applyFill="1" applyBorder="1" applyAlignment="1" applyProtection="1"/>
    <xf numFmtId="0" fontId="3" fillId="0" borderId="62" xfId="0" applyFont="1" applyBorder="1" applyAlignment="1">
      <alignment horizontal="center"/>
    </xf>
    <xf numFmtId="44" fontId="3" fillId="10" borderId="65" xfId="1" applyFont="1" applyFill="1" applyBorder="1" applyAlignment="1" applyProtection="1"/>
    <xf numFmtId="0" fontId="3" fillId="0" borderId="37" xfId="0" applyFont="1" applyBorder="1" applyAlignment="1">
      <alignment horizontal="center"/>
    </xf>
    <xf numFmtId="44" fontId="3" fillId="10" borderId="31" xfId="1" applyFont="1" applyFill="1" applyBorder="1" applyAlignment="1" applyProtection="1"/>
    <xf numFmtId="44" fontId="3" fillId="10" borderId="27" xfId="1" applyFont="1" applyFill="1" applyBorder="1" applyAlignment="1" applyProtection="1"/>
    <xf numFmtId="44" fontId="3" fillId="10" borderId="69" xfId="1" applyFont="1" applyFill="1" applyBorder="1" applyAlignment="1" applyProtection="1">
      <alignment horizontal="center"/>
    </xf>
    <xf numFmtId="0" fontId="3" fillId="10" borderId="70" xfId="1" applyNumberFormat="1" applyFont="1" applyFill="1" applyBorder="1" applyAlignment="1" applyProtection="1">
      <alignment horizontal="center"/>
    </xf>
    <xf numFmtId="0" fontId="7" fillId="13" borderId="59" xfId="0" applyFont="1" applyFill="1" applyBorder="1" applyAlignment="1">
      <alignment horizontal="center" vertical="center" wrapText="1"/>
    </xf>
    <xf numFmtId="0" fontId="7" fillId="12" borderId="59" xfId="0" applyFont="1" applyFill="1" applyBorder="1" applyAlignment="1">
      <alignment horizontal="center" vertical="center" wrapText="1"/>
    </xf>
    <xf numFmtId="0" fontId="6" fillId="12" borderId="8" xfId="0" applyFont="1" applyFill="1" applyBorder="1" applyAlignment="1">
      <alignment horizontal="center" vertical="center" wrapText="1"/>
    </xf>
    <xf numFmtId="0" fontId="6" fillId="12" borderId="59" xfId="0" applyFont="1" applyFill="1" applyBorder="1" applyAlignment="1">
      <alignment horizontal="center" vertical="center" wrapText="1"/>
    </xf>
    <xf numFmtId="44" fontId="0" fillId="0" borderId="27" xfId="0" applyNumberFormat="1" applyBorder="1" applyAlignment="1">
      <alignment horizontal="right"/>
    </xf>
    <xf numFmtId="0" fontId="0" fillId="10" borderId="0" xfId="0" applyFill="1"/>
    <xf numFmtId="164" fontId="0" fillId="0" borderId="59" xfId="0" applyNumberFormat="1" applyBorder="1"/>
    <xf numFmtId="7" fontId="0" fillId="0" borderId="59" xfId="0" applyNumberFormat="1" applyBorder="1" applyAlignment="1">
      <alignment horizontal="center"/>
    </xf>
    <xf numFmtId="7" fontId="0" fillId="10" borderId="59" xfId="0" applyNumberFormat="1" applyFill="1" applyBorder="1" applyAlignment="1">
      <alignment horizontal="center"/>
    </xf>
    <xf numFmtId="0" fontId="2" fillId="3" borderId="59" xfId="0" applyFont="1" applyFill="1" applyBorder="1" applyAlignment="1">
      <alignment horizontal="center" vertical="center" wrapText="1"/>
    </xf>
    <xf numFmtId="0" fontId="0" fillId="2" borderId="59" xfId="0" applyFill="1" applyBorder="1" applyAlignment="1">
      <alignment horizontal="center" vertical="center" wrapText="1"/>
    </xf>
    <xf numFmtId="14" fontId="2" fillId="3" borderId="7" xfId="0" applyNumberFormat="1" applyFont="1" applyFill="1" applyBorder="1" applyAlignment="1">
      <alignment vertical="center"/>
    </xf>
    <xf numFmtId="0" fontId="2" fillId="3" borderId="5" xfId="0" applyFont="1" applyFill="1" applyBorder="1" applyAlignment="1">
      <alignment vertical="center"/>
    </xf>
    <xf numFmtId="166" fontId="0" fillId="2" borderId="28" xfId="0" applyNumberFormat="1" applyFill="1" applyBorder="1" applyAlignment="1" applyProtection="1">
      <alignment horizontal="right" vertical="center"/>
      <protection locked="0"/>
    </xf>
    <xf numFmtId="166" fontId="0" fillId="6" borderId="28" xfId="0" applyNumberFormat="1" applyFill="1" applyBorder="1" applyAlignment="1" applyProtection="1">
      <alignment horizontal="right" vertical="center"/>
      <protection locked="0"/>
    </xf>
    <xf numFmtId="166" fontId="0" fillId="5" borderId="28" xfId="0" applyNumberFormat="1" applyFill="1" applyBorder="1" applyAlignment="1" applyProtection="1">
      <alignment horizontal="right" vertical="center"/>
      <protection locked="0"/>
    </xf>
    <xf numFmtId="166" fontId="0" fillId="7" borderId="28" xfId="0" applyNumberFormat="1" applyFill="1" applyBorder="1" applyAlignment="1" applyProtection="1">
      <alignment horizontal="right" vertical="center"/>
      <protection locked="0"/>
    </xf>
    <xf numFmtId="166" fontId="0" fillId="7" borderId="12" xfId="0" applyNumberFormat="1" applyFill="1" applyBorder="1" applyAlignment="1" applyProtection="1">
      <alignment horizontal="right" vertical="center"/>
      <protection locked="0"/>
    </xf>
    <xf numFmtId="0" fontId="4" fillId="0" borderId="49" xfId="0" applyFont="1" applyBorder="1" applyAlignment="1">
      <alignment horizontal="left"/>
    </xf>
    <xf numFmtId="0" fontId="4" fillId="0" borderId="51" xfId="0" applyFont="1" applyBorder="1" applyAlignment="1">
      <alignment horizontal="left"/>
    </xf>
    <xf numFmtId="0" fontId="8" fillId="4" borderId="49" xfId="0" applyFont="1" applyFill="1" applyBorder="1" applyAlignment="1" applyProtection="1">
      <alignment horizontal="left" vertical="center"/>
      <protection locked="0"/>
    </xf>
    <xf numFmtId="0" fontId="8" fillId="4" borderId="50" xfId="0" applyFont="1" applyFill="1" applyBorder="1" applyAlignment="1" applyProtection="1">
      <alignment horizontal="left" vertical="center"/>
      <protection locked="0"/>
    </xf>
    <xf numFmtId="0" fontId="8" fillId="4" borderId="51" xfId="0" applyFont="1" applyFill="1" applyBorder="1" applyAlignment="1" applyProtection="1">
      <alignment horizontal="left" vertical="center"/>
      <protection locked="0"/>
    </xf>
    <xf numFmtId="0" fontId="4" fillId="0" borderId="52" xfId="0" applyFont="1" applyBorder="1" applyAlignment="1">
      <alignment horizontal="left"/>
    </xf>
    <xf numFmtId="0" fontId="4" fillId="0" borderId="54" xfId="0" applyFont="1" applyBorder="1" applyAlignment="1">
      <alignment horizontal="left"/>
    </xf>
    <xf numFmtId="0" fontId="8" fillId="4" borderId="55" xfId="0" applyFont="1" applyFill="1" applyBorder="1" applyAlignment="1" applyProtection="1">
      <alignment horizontal="left" vertical="center"/>
      <protection locked="0"/>
    </xf>
    <xf numFmtId="0" fontId="8" fillId="4" borderId="53" xfId="0" applyFont="1" applyFill="1" applyBorder="1" applyAlignment="1" applyProtection="1">
      <alignment horizontal="left" vertical="center"/>
      <protection locked="0"/>
    </xf>
    <xf numFmtId="0" fontId="8" fillId="4" borderId="56" xfId="0" applyFont="1" applyFill="1" applyBorder="1" applyAlignment="1" applyProtection="1">
      <alignment horizontal="left" vertical="center"/>
      <protection locked="0"/>
    </xf>
    <xf numFmtId="14" fontId="4" fillId="0" borderId="55" xfId="0" applyNumberFormat="1" applyFont="1" applyBorder="1" applyAlignment="1">
      <alignment horizontal="left" vertical="top"/>
    </xf>
    <xf numFmtId="14" fontId="4" fillId="0" borderId="56" xfId="0" applyNumberFormat="1" applyFont="1" applyBorder="1" applyAlignment="1">
      <alignment horizontal="left" vertical="top"/>
    </xf>
    <xf numFmtId="14" fontId="4" fillId="0" borderId="30" xfId="0" applyNumberFormat="1" applyFont="1" applyBorder="1" applyAlignment="1">
      <alignment horizontal="left" vertical="top"/>
    </xf>
    <xf numFmtId="14" fontId="4" fillId="0" borderId="31" xfId="0" applyNumberFormat="1" applyFont="1" applyBorder="1" applyAlignment="1">
      <alignment horizontal="left" vertical="top"/>
    </xf>
    <xf numFmtId="14" fontId="4" fillId="0" borderId="32" xfId="0" applyNumberFormat="1" applyFont="1" applyBorder="1" applyAlignment="1">
      <alignment horizontal="left" vertical="top"/>
    </xf>
    <xf numFmtId="14" fontId="4" fillId="0" borderId="34" xfId="0" applyNumberFormat="1" applyFont="1" applyBorder="1" applyAlignment="1">
      <alignment horizontal="left" vertical="top"/>
    </xf>
    <xf numFmtId="0" fontId="8" fillId="4" borderId="55" xfId="0" applyFont="1" applyFill="1" applyBorder="1" applyAlignment="1" applyProtection="1">
      <alignment horizontal="center" vertical="center"/>
      <protection locked="0"/>
    </xf>
    <xf numFmtId="0" fontId="8" fillId="4" borderId="56" xfId="0" applyFont="1" applyFill="1" applyBorder="1" applyAlignment="1" applyProtection="1">
      <alignment horizontal="center" vertical="center"/>
      <protection locked="0"/>
    </xf>
    <xf numFmtId="0" fontId="8" fillId="4" borderId="30" xfId="0" applyFont="1" applyFill="1" applyBorder="1" applyAlignment="1" applyProtection="1">
      <alignment horizontal="center" vertical="center"/>
      <protection locked="0"/>
    </xf>
    <xf numFmtId="0" fontId="8" fillId="4" borderId="31" xfId="0" applyFont="1" applyFill="1" applyBorder="1" applyAlignment="1" applyProtection="1">
      <alignment horizontal="center" vertical="center"/>
      <protection locked="0"/>
    </xf>
    <xf numFmtId="0" fontId="8" fillId="4" borderId="32" xfId="0" applyFont="1" applyFill="1" applyBorder="1" applyAlignment="1" applyProtection="1">
      <alignment horizontal="center" vertical="center"/>
      <protection locked="0"/>
    </xf>
    <xf numFmtId="0" fontId="8" fillId="4" borderId="34" xfId="0" applyFont="1" applyFill="1" applyBorder="1" applyAlignment="1" applyProtection="1">
      <alignment horizontal="center" vertical="center"/>
      <protection locked="0"/>
    </xf>
    <xf numFmtId="0" fontId="2" fillId="0" borderId="49" xfId="0" applyFont="1" applyBorder="1" applyAlignment="1">
      <alignment horizontal="left"/>
    </xf>
    <xf numFmtId="0" fontId="2" fillId="0" borderId="51" xfId="0" applyFont="1" applyBorder="1" applyAlignment="1">
      <alignment horizontal="left"/>
    </xf>
    <xf numFmtId="0" fontId="0" fillId="4" borderId="49" xfId="0" applyFill="1" applyBorder="1" applyAlignment="1" applyProtection="1">
      <alignment horizontal="left" vertical="center"/>
      <protection locked="0"/>
    </xf>
    <xf numFmtId="0" fontId="0" fillId="4" borderId="50" xfId="0" applyFill="1" applyBorder="1" applyAlignment="1" applyProtection="1">
      <alignment horizontal="left" vertical="center"/>
      <protection locked="0"/>
    </xf>
    <xf numFmtId="0" fontId="0" fillId="4" borderId="51" xfId="0" applyFill="1" applyBorder="1" applyAlignment="1" applyProtection="1">
      <alignment horizontal="left" vertical="center"/>
      <protection locked="0"/>
    </xf>
    <xf numFmtId="0" fontId="4" fillId="0" borderId="49" xfId="0" quotePrefix="1" applyFont="1" applyBorder="1" applyAlignment="1">
      <alignment horizontal="left"/>
    </xf>
    <xf numFmtId="0" fontId="4" fillId="0" borderId="51" xfId="0" quotePrefix="1" applyFont="1" applyBorder="1" applyAlignment="1">
      <alignment horizontal="left"/>
    </xf>
    <xf numFmtId="0" fontId="8" fillId="4" borderId="49" xfId="0" quotePrefix="1" applyFont="1" applyFill="1" applyBorder="1" applyAlignment="1" applyProtection="1">
      <alignment horizontal="left" vertical="center"/>
      <protection locked="0"/>
    </xf>
    <xf numFmtId="0" fontId="8" fillId="4" borderId="50" xfId="0" quotePrefix="1" applyFont="1" applyFill="1" applyBorder="1" applyAlignment="1" applyProtection="1">
      <alignment horizontal="left" vertical="center"/>
      <protection locked="0"/>
    </xf>
    <xf numFmtId="0" fontId="8" fillId="4" borderId="51" xfId="0" quotePrefix="1" applyFont="1" applyFill="1" applyBorder="1" applyAlignment="1" applyProtection="1">
      <alignment horizontal="left" vertical="center"/>
      <protection locked="0"/>
    </xf>
    <xf numFmtId="0" fontId="2" fillId="3" borderId="5" xfId="0" quotePrefix="1"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14" fontId="2" fillId="3" borderId="7" xfId="0" applyNumberFormat="1" applyFont="1" applyFill="1" applyBorder="1" applyAlignment="1">
      <alignment horizontal="center" vertical="center"/>
    </xf>
    <xf numFmtId="0" fontId="4" fillId="0" borderId="46" xfId="0" applyFont="1" applyBorder="1" applyAlignment="1">
      <alignment horizontal="left"/>
    </xf>
    <xf numFmtId="0" fontId="4" fillId="0" borderId="48" xfId="0" applyFont="1" applyBorder="1" applyAlignment="1">
      <alignment horizontal="left"/>
    </xf>
    <xf numFmtId="0" fontId="8" fillId="4" borderId="46" xfId="0" quotePrefix="1" applyFont="1" applyFill="1" applyBorder="1" applyAlignment="1" applyProtection="1">
      <alignment horizontal="left" vertical="center"/>
      <protection locked="0"/>
    </xf>
    <xf numFmtId="0" fontId="8" fillId="4" borderId="47" xfId="0" quotePrefix="1" applyFont="1" applyFill="1" applyBorder="1" applyAlignment="1" applyProtection="1">
      <alignment horizontal="left" vertical="center"/>
      <protection locked="0"/>
    </xf>
    <xf numFmtId="0" fontId="8" fillId="4" borderId="48" xfId="0" quotePrefix="1" applyFont="1" applyFill="1" applyBorder="1" applyAlignment="1" applyProtection="1">
      <alignment horizontal="left" vertical="center"/>
      <protection locked="0"/>
    </xf>
    <xf numFmtId="44" fontId="0" fillId="0" borderId="26" xfId="0" applyNumberFormat="1" applyBorder="1" applyAlignment="1">
      <alignment horizontal="right"/>
    </xf>
    <xf numFmtId="44" fontId="0" fillId="0" borderId="27" xfId="0" applyNumberFormat="1" applyBorder="1" applyAlignment="1">
      <alignment horizontal="right"/>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2" borderId="27" xfId="0"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23" xfId="0" applyFont="1" applyBorder="1" applyAlignment="1">
      <alignment horizontal="center" vertical="center"/>
    </xf>
    <xf numFmtId="0" fontId="2" fillId="8" borderId="21" xfId="0" applyFont="1" applyFill="1" applyBorder="1" applyAlignment="1">
      <alignment horizontal="center" vertical="center" wrapText="1"/>
    </xf>
    <xf numFmtId="0" fontId="2" fillId="4" borderId="21" xfId="0" applyFont="1" applyFill="1" applyBorder="1" applyAlignment="1">
      <alignment horizontal="center" vertical="center" wrapText="1"/>
    </xf>
    <xf numFmtId="0" fontId="2" fillId="9" borderId="21" xfId="0" applyFont="1" applyFill="1" applyBorder="1" applyAlignment="1">
      <alignment horizontal="center" vertical="center" wrapText="1"/>
    </xf>
    <xf numFmtId="0" fontId="2" fillId="9" borderId="22" xfId="0" applyFont="1" applyFill="1" applyBorder="1" applyAlignment="1">
      <alignment horizontal="center" vertical="center" wrapText="1"/>
    </xf>
    <xf numFmtId="7" fontId="2" fillId="3" borderId="25" xfId="0" applyNumberFormat="1" applyFont="1" applyFill="1" applyBorder="1" applyAlignment="1">
      <alignment horizontal="right" vertical="center"/>
    </xf>
    <xf numFmtId="7" fontId="2" fillId="3" borderId="27" xfId="0" applyNumberFormat="1" applyFont="1" applyFill="1" applyBorder="1" applyAlignment="1">
      <alignment horizontal="right" vertical="center"/>
    </xf>
    <xf numFmtId="7" fontId="2" fillId="3" borderId="32" xfId="0" applyNumberFormat="1" applyFont="1" applyFill="1" applyBorder="1" applyAlignment="1">
      <alignment horizontal="right" vertical="center"/>
    </xf>
    <xf numFmtId="7" fontId="2" fillId="3" borderId="34" xfId="0" applyNumberFormat="1" applyFont="1" applyFill="1" applyBorder="1" applyAlignment="1">
      <alignment horizontal="right" vertical="center"/>
    </xf>
    <xf numFmtId="0" fontId="0" fillId="0" borderId="25" xfId="0" applyBorder="1" applyAlignment="1">
      <alignment horizontal="left"/>
    </xf>
    <xf numFmtId="0" fontId="0" fillId="0" borderId="26" xfId="0" applyBorder="1" applyAlignment="1">
      <alignment horizontal="left"/>
    </xf>
    <xf numFmtId="0" fontId="0" fillId="0" borderId="30" xfId="0" applyBorder="1" applyAlignment="1">
      <alignment horizontal="left"/>
    </xf>
    <xf numFmtId="0" fontId="0" fillId="0" borderId="0" xfId="0" applyAlignment="1">
      <alignment horizontal="left"/>
    </xf>
    <xf numFmtId="0" fontId="4" fillId="0" borderId="30" xfId="0" applyFont="1" applyBorder="1" applyAlignment="1">
      <alignment horizontal="left" vertical="center"/>
    </xf>
    <xf numFmtId="0" fontId="4" fillId="0" borderId="0" xfId="0" applyFont="1" applyAlignment="1">
      <alignment horizontal="left" vertical="center"/>
    </xf>
    <xf numFmtId="0" fontId="4" fillId="0" borderId="32" xfId="0" applyFont="1" applyBorder="1" applyAlignment="1">
      <alignment horizontal="left" vertical="center"/>
    </xf>
    <xf numFmtId="0" fontId="4" fillId="0" borderId="33" xfId="0" applyFont="1" applyBorder="1" applyAlignment="1">
      <alignment horizontal="left" vertical="center"/>
    </xf>
    <xf numFmtId="0" fontId="0" fillId="0" borderId="33" xfId="0" applyBorder="1" applyAlignment="1">
      <alignment horizontal="center"/>
    </xf>
    <xf numFmtId="0" fontId="2" fillId="3" borderId="5" xfId="0" applyFont="1" applyFill="1" applyBorder="1" applyAlignment="1">
      <alignment horizontal="center" vertical="center"/>
    </xf>
    <xf numFmtId="0" fontId="2" fillId="3" borderId="7" xfId="0" applyFont="1" applyFill="1" applyBorder="1" applyAlignment="1">
      <alignment horizontal="center" vertical="center"/>
    </xf>
    <xf numFmtId="0" fontId="2" fillId="10" borderId="24" xfId="0" applyFont="1" applyFill="1" applyBorder="1" applyAlignment="1">
      <alignment horizontal="right"/>
    </xf>
    <xf numFmtId="0" fontId="2" fillId="10" borderId="7" xfId="0" applyFont="1" applyFill="1" applyBorder="1" applyAlignment="1">
      <alignment horizontal="right"/>
    </xf>
    <xf numFmtId="0" fontId="2" fillId="10" borderId="6" xfId="0" applyFont="1" applyFill="1" applyBorder="1" applyAlignment="1">
      <alignment horizontal="right"/>
    </xf>
    <xf numFmtId="0" fontId="2" fillId="0" borderId="59" xfId="0" applyFont="1" applyBorder="1" applyAlignment="1">
      <alignment horizontal="center" vertical="center"/>
    </xf>
    <xf numFmtId="0" fontId="2" fillId="0" borderId="24" xfId="0" applyFont="1" applyBorder="1" applyAlignment="1">
      <alignment horizontal="center" vertical="center"/>
    </xf>
    <xf numFmtId="0" fontId="2" fillId="14" borderId="24" xfId="0" applyFont="1" applyFill="1" applyBorder="1" applyAlignment="1">
      <alignment horizontal="center" vertical="center" wrapText="1"/>
    </xf>
    <xf numFmtId="0" fontId="2" fillId="14" borderId="7" xfId="0" applyFont="1" applyFill="1" applyBorder="1" applyAlignment="1">
      <alignment horizontal="center" vertical="center" wrapText="1"/>
    </xf>
    <xf numFmtId="0" fontId="2" fillId="14" borderId="8" xfId="0" applyFont="1" applyFill="1" applyBorder="1" applyAlignment="1">
      <alignment horizontal="center" vertical="center" wrapText="1"/>
    </xf>
    <xf numFmtId="0" fontId="2" fillId="10" borderId="8" xfId="0" applyFont="1" applyFill="1" applyBorder="1" applyAlignment="1">
      <alignment horizontal="right"/>
    </xf>
    <xf numFmtId="0" fontId="2" fillId="3" borderId="7" xfId="0" applyFont="1" applyFill="1" applyBorder="1" applyAlignment="1" applyProtection="1">
      <alignment horizontal="center" vertical="center"/>
      <protection locked="0"/>
    </xf>
    <xf numFmtId="0" fontId="0" fillId="0" borderId="25" xfId="0" applyBorder="1" applyAlignment="1">
      <alignment horizontal="right"/>
    </xf>
    <xf numFmtId="0" fontId="0" fillId="0" borderId="26" xfId="0" applyBorder="1" applyAlignment="1">
      <alignment horizontal="right"/>
    </xf>
    <xf numFmtId="0" fontId="0" fillId="0" borderId="32" xfId="0" applyBorder="1" applyAlignment="1">
      <alignment horizontal="right"/>
    </xf>
    <xf numFmtId="0" fontId="0" fillId="0" borderId="33" xfId="0" applyBorder="1" applyAlignment="1">
      <alignment horizontal="right"/>
    </xf>
    <xf numFmtId="0" fontId="4" fillId="0" borderId="25" xfId="0" applyFont="1" applyBorder="1" applyAlignment="1">
      <alignment horizontal="right" vertical="center"/>
    </xf>
    <xf numFmtId="0" fontId="4" fillId="0" borderId="26" xfId="0" applyFont="1" applyBorder="1" applyAlignment="1">
      <alignment horizontal="right" vertical="center"/>
    </xf>
    <xf numFmtId="0" fontId="4" fillId="0" borderId="32" xfId="0" applyFont="1" applyBorder="1" applyAlignment="1">
      <alignment horizontal="right" vertical="center"/>
    </xf>
    <xf numFmtId="0" fontId="4" fillId="0" borderId="33" xfId="0" applyFont="1" applyBorder="1" applyAlignment="1">
      <alignment horizontal="right" vertical="center"/>
    </xf>
    <xf numFmtId="0" fontId="2" fillId="3" borderId="24" xfId="0" applyFont="1" applyFill="1" applyBorder="1" applyAlignment="1">
      <alignment horizontal="center"/>
    </xf>
    <xf numFmtId="0" fontId="2" fillId="3" borderId="7" xfId="0" applyFont="1" applyFill="1" applyBorder="1" applyAlignment="1">
      <alignment horizontal="center"/>
    </xf>
    <xf numFmtId="0" fontId="2" fillId="3" borderId="8" xfId="0" applyFont="1" applyFill="1" applyBorder="1" applyAlignment="1">
      <alignment horizontal="center"/>
    </xf>
    <xf numFmtId="0" fontId="0" fillId="6" borderId="3" xfId="0" applyFill="1" applyBorder="1" applyAlignment="1">
      <alignment horizontal="right" vertical="center"/>
    </xf>
    <xf numFmtId="0" fontId="0" fillId="6" borderId="2" xfId="0" applyFill="1" applyBorder="1" applyAlignment="1">
      <alignment horizontal="right" vertical="center"/>
    </xf>
    <xf numFmtId="165" fontId="0" fillId="6" borderId="1" xfId="0" applyNumberFormat="1" applyFill="1" applyBorder="1" applyAlignment="1">
      <alignment horizontal="right" vertical="center"/>
    </xf>
    <xf numFmtId="165" fontId="0" fillId="6" borderId="29" xfId="0" applyNumberFormat="1" applyFill="1" applyBorder="1" applyAlignment="1">
      <alignment horizontal="right" vertical="center"/>
    </xf>
    <xf numFmtId="0" fontId="0" fillId="4" borderId="28" xfId="0" applyFill="1" applyBorder="1" applyAlignment="1">
      <alignment horizontal="left" vertical="center"/>
    </xf>
    <xf numFmtId="0" fontId="0" fillId="4" borderId="1" xfId="0" applyFill="1" applyBorder="1" applyAlignment="1">
      <alignment horizontal="left" vertical="center"/>
    </xf>
    <xf numFmtId="0" fontId="0" fillId="2" borderId="28" xfId="0" applyFill="1" applyBorder="1" applyAlignment="1">
      <alignment horizontal="left" vertical="center"/>
    </xf>
    <xf numFmtId="0" fontId="0" fillId="2" borderId="1" xfId="0" applyFill="1" applyBorder="1" applyAlignment="1">
      <alignment horizontal="left" vertical="center"/>
    </xf>
    <xf numFmtId="0" fontId="0" fillId="6" borderId="28" xfId="0" applyFill="1" applyBorder="1" applyAlignment="1">
      <alignment horizontal="left" vertical="center"/>
    </xf>
    <xf numFmtId="0" fontId="0" fillId="6" borderId="1" xfId="0" applyFill="1" applyBorder="1" applyAlignment="1">
      <alignment horizontal="left" vertical="center"/>
    </xf>
    <xf numFmtId="0" fontId="0" fillId="0" borderId="9" xfId="0" applyBorder="1" applyAlignment="1">
      <alignment vertical="top" wrapText="1"/>
    </xf>
    <xf numFmtId="0" fontId="0" fillId="0" borderId="10" xfId="0" applyBorder="1" applyAlignment="1">
      <alignment vertical="top" wrapText="1"/>
    </xf>
    <xf numFmtId="165" fontId="0" fillId="7" borderId="29" xfId="0" applyNumberFormat="1" applyFill="1" applyBorder="1" applyAlignment="1">
      <alignment horizontal="right" vertical="center"/>
    </xf>
    <xf numFmtId="165" fontId="0" fillId="7" borderId="14" xfId="0" applyNumberFormat="1" applyFill="1" applyBorder="1" applyAlignment="1">
      <alignment horizontal="right" vertical="center"/>
    </xf>
    <xf numFmtId="0" fontId="0" fillId="7" borderId="28" xfId="0" applyFill="1" applyBorder="1" applyAlignment="1">
      <alignment horizontal="left" vertical="center"/>
    </xf>
    <xf numFmtId="0" fontId="0" fillId="7" borderId="12" xfId="0" applyFill="1" applyBorder="1" applyAlignment="1">
      <alignment horizontal="left" vertical="center"/>
    </xf>
    <xf numFmtId="0" fontId="0" fillId="7" borderId="1" xfId="0" applyFill="1" applyBorder="1" applyAlignment="1">
      <alignment horizontal="left" vertical="center"/>
    </xf>
    <xf numFmtId="0" fontId="0" fillId="7" borderId="13" xfId="0" applyFill="1" applyBorder="1" applyAlignment="1">
      <alignment horizontal="left" vertical="center"/>
    </xf>
    <xf numFmtId="0" fontId="0" fillId="7" borderId="3" xfId="0" applyFill="1" applyBorder="1" applyAlignment="1">
      <alignment horizontal="right" vertical="center"/>
    </xf>
    <xf numFmtId="0" fontId="0" fillId="7" borderId="20" xfId="0" applyFill="1" applyBorder="1" applyAlignment="1">
      <alignment horizontal="right" vertical="center"/>
    </xf>
    <xf numFmtId="165" fontId="0" fillId="7" borderId="1" xfId="0" applyNumberFormat="1" applyFill="1" applyBorder="1" applyAlignment="1">
      <alignment horizontal="right" vertical="center"/>
    </xf>
    <xf numFmtId="165" fontId="0" fillId="7" borderId="13" xfId="0" applyNumberFormat="1" applyFill="1" applyBorder="1" applyAlignment="1">
      <alignment horizontal="right" vertical="center"/>
    </xf>
  </cellXfs>
  <cellStyles count="2">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552450</xdr:colOff>
      <xdr:row>2</xdr:row>
      <xdr:rowOff>85725</xdr:rowOff>
    </xdr:from>
    <xdr:ext cx="3543355" cy="708857"/>
    <xdr:pic>
      <xdr:nvPicPr>
        <xdr:cNvPr id="2" name="Afbeelding 1">
          <a:extLst>
            <a:ext uri="{FF2B5EF4-FFF2-40B4-BE49-F238E27FC236}">
              <a16:creationId xmlns:a16="http://schemas.microsoft.com/office/drawing/2014/main" id="{EE45DD49-6FDE-4840-9B02-57F32926E62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063"/>
        <a:stretch/>
      </xdr:blipFill>
      <xdr:spPr>
        <a:xfrm>
          <a:off x="1178379" y="446314"/>
          <a:ext cx="3543355" cy="708857"/>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4</xdr:col>
      <xdr:colOff>414746</xdr:colOff>
      <xdr:row>2</xdr:row>
      <xdr:rowOff>133894</xdr:rowOff>
    </xdr:from>
    <xdr:ext cx="4267200" cy="436786"/>
    <xdr:sp macro="" textlink="">
      <xdr:nvSpPr>
        <xdr:cNvPr id="4" name="Tekstvak 1">
          <a:extLst>
            <a:ext uri="{FF2B5EF4-FFF2-40B4-BE49-F238E27FC236}">
              <a16:creationId xmlns:a16="http://schemas.microsoft.com/office/drawing/2014/main" id="{B6746472-5334-4093-AED4-51E5DC8AD17E}"/>
            </a:ext>
          </a:extLst>
        </xdr:cNvPr>
        <xdr:cNvSpPr txBox="1"/>
      </xdr:nvSpPr>
      <xdr:spPr>
        <a:xfrm>
          <a:off x="4137660" y="547551"/>
          <a:ext cx="4267200" cy="436786"/>
        </a:xfrm>
        <a:prstGeom prst="rect">
          <a:avLst/>
        </a:prstGeom>
        <a:solidFill>
          <a:schemeClr val="bg1">
            <a:lumMod val="95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nl-NL" sz="1100" b="1"/>
            <a:t>Vul de</a:t>
          </a:r>
          <a:r>
            <a:rPr lang="nl-NL" sz="1100" b="1" baseline="0"/>
            <a:t> organisatiegegevens, de aantallen kinderen en het percentage voorlopige subsidie in.</a:t>
          </a:r>
          <a:endParaRPr lang="nl-NL" sz="1100" b="1"/>
        </a:p>
      </xdr:txBody>
    </xdr:sp>
    <xdr:clientData/>
  </xdr:oneCellAnchor>
  <xdr:twoCellAnchor editAs="oneCell">
    <xdr:from>
      <xdr:col>1</xdr:col>
      <xdr:colOff>320040</xdr:colOff>
      <xdr:row>2</xdr:row>
      <xdr:rowOff>53340</xdr:rowOff>
    </xdr:from>
    <xdr:to>
      <xdr:col>3</xdr:col>
      <xdr:colOff>847143</xdr:colOff>
      <xdr:row>6</xdr:row>
      <xdr:rowOff>18641</xdr:rowOff>
    </xdr:to>
    <xdr:pic>
      <xdr:nvPicPr>
        <xdr:cNvPr id="5" name="Afbeelding 4">
          <a:extLst>
            <a:ext uri="{FF2B5EF4-FFF2-40B4-BE49-F238E27FC236}">
              <a16:creationId xmlns:a16="http://schemas.microsoft.com/office/drawing/2014/main" id="{1383F4B5-A917-4B03-BDC6-476324D5ACC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063"/>
        <a:stretch/>
      </xdr:blipFill>
      <xdr:spPr>
        <a:xfrm>
          <a:off x="320040" y="472440"/>
          <a:ext cx="3444240" cy="70934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30480</xdr:colOff>
      <xdr:row>1</xdr:row>
      <xdr:rowOff>181247</xdr:rowOff>
    </xdr:from>
    <xdr:ext cx="4764677" cy="1404665"/>
    <xdr:sp macro="" textlink="">
      <xdr:nvSpPr>
        <xdr:cNvPr id="2" name="Tekstvak 1">
          <a:extLst>
            <a:ext uri="{FF2B5EF4-FFF2-40B4-BE49-F238E27FC236}">
              <a16:creationId xmlns:a16="http://schemas.microsoft.com/office/drawing/2014/main" id="{28137D40-168A-4953-A603-FA8A2AE5F595}"/>
            </a:ext>
          </a:extLst>
        </xdr:cNvPr>
        <xdr:cNvSpPr txBox="1"/>
      </xdr:nvSpPr>
      <xdr:spPr>
        <a:xfrm>
          <a:off x="163830" y="386035"/>
          <a:ext cx="4764677" cy="1404665"/>
        </a:xfrm>
        <a:prstGeom prst="rect">
          <a:avLst/>
        </a:prstGeom>
        <a:solidFill>
          <a:schemeClr val="bg1">
            <a:lumMod val="95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100" b="1" i="0" u="none" strike="noStrike" kern="0" cap="none" spc="0" normalizeH="0" baseline="0" noProof="0">
              <a:ln>
                <a:noFill/>
              </a:ln>
              <a:solidFill>
                <a:prstClr val="black"/>
              </a:solidFill>
              <a:effectLst/>
              <a:uLnTx/>
              <a:uFillTx/>
              <a:latin typeface="+mn-lt"/>
              <a:ea typeface="+mn-ea"/>
              <a:cs typeface="+mn-cs"/>
            </a:rPr>
            <a:t>Vul hier het aantal doelgroeppeuters in en het percentage voorlopige subsidie. </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nl-NL" sz="1100" b="0" i="0" u="sng" strike="noStrike" kern="0" cap="none" spc="0" normalizeH="0" baseline="0" noProof="0">
              <a:ln>
                <a:noFill/>
              </a:ln>
              <a:solidFill>
                <a:prstClr val="black"/>
              </a:solidFill>
              <a:effectLst/>
              <a:uLnTx/>
              <a:uFillTx/>
              <a:latin typeface="+mn-lt"/>
              <a:ea typeface="+mn-ea"/>
              <a:cs typeface="+mn-cs"/>
            </a:rPr>
            <a:t>Subsidie HBO-eis in de voorschoolse periode: </a:t>
          </a:r>
          <a:r>
            <a:rPr kumimoji="0" lang="nl-NL" sz="1100" b="0" i="0" u="none" strike="noStrike" kern="0" cap="none" spc="0" normalizeH="0" baseline="0" noProof="0">
              <a:ln>
                <a:noFill/>
              </a:ln>
              <a:solidFill>
                <a:prstClr val="black"/>
              </a:solidFill>
              <a:effectLst/>
              <a:uLnTx/>
              <a:uFillTx/>
              <a:latin typeface="+mn-lt"/>
              <a:ea typeface="+mn-ea"/>
              <a:cs typeface="+mn-cs"/>
            </a:rPr>
            <a:t>De inzet van een pedagogisch beleidsmedewerker op hbo werk- en denkniveau gedurende 10 uur per jaar per doelgroeppeuter door een kindercentrum met de aantekening ‘ja’ bij voorschoolse educatie in het LRK.</a:t>
          </a:r>
        </a:p>
        <a:p>
          <a:pPr algn="ctr"/>
          <a:endParaRPr lang="nl-NL" sz="1100" b="0">
            <a:solidFill>
              <a:schemeClr val="tx1"/>
            </a:solidFill>
            <a:effectLst/>
            <a:latin typeface="+mn-lt"/>
            <a:ea typeface="+mn-ea"/>
            <a:cs typeface="+mn-cs"/>
          </a:endParaRPr>
        </a:p>
        <a:p>
          <a:pPr algn="ctr"/>
          <a:r>
            <a:rPr lang="nl-NL" sz="1100" b="0">
              <a:solidFill>
                <a:schemeClr val="tx1"/>
              </a:solidFill>
              <a:effectLst/>
              <a:latin typeface="+mn-lt"/>
              <a:ea typeface="+mn-ea"/>
              <a:cs typeface="+mn-cs"/>
            </a:rPr>
            <a:t>Daarnaast</a:t>
          </a:r>
          <a:r>
            <a:rPr lang="nl-NL" sz="1100" b="0" baseline="0">
              <a:solidFill>
                <a:schemeClr val="tx1"/>
              </a:solidFill>
              <a:effectLst/>
              <a:latin typeface="+mn-lt"/>
              <a:ea typeface="+mn-ea"/>
              <a:cs typeface="+mn-cs"/>
            </a:rPr>
            <a:t> wordt per locatie 50 uur per jaar extra HBO-inzet toegekend. </a:t>
          </a:r>
          <a:endParaRPr lang="nl-NL" sz="1100" b="0">
            <a:solidFill>
              <a:schemeClr val="tx1"/>
            </a:solidFill>
            <a:effectLst/>
            <a:latin typeface="+mn-lt"/>
            <a:ea typeface="+mn-ea"/>
            <a:cs typeface="+mn-cs"/>
          </a:endParaRPr>
        </a:p>
        <a:p>
          <a:pPr algn="ctr"/>
          <a:endParaRPr lang="nl-NL" sz="1100" b="0"/>
        </a:p>
      </xdr:txBody>
    </xdr:sp>
    <xdr:clientData/>
  </xdr:oneCellAnchor>
  <xdr:twoCellAnchor>
    <xdr:from>
      <xdr:col>4</xdr:col>
      <xdr:colOff>784860</xdr:colOff>
      <xdr:row>8</xdr:row>
      <xdr:rowOff>129540</xdr:rowOff>
    </xdr:from>
    <xdr:to>
      <xdr:col>4</xdr:col>
      <xdr:colOff>792480</xdr:colOff>
      <xdr:row>11</xdr:row>
      <xdr:rowOff>129540</xdr:rowOff>
    </xdr:to>
    <xdr:cxnSp macro="">
      <xdr:nvCxnSpPr>
        <xdr:cNvPr id="3" name="Rechte verbindingslijn met pijl 2">
          <a:extLst>
            <a:ext uri="{FF2B5EF4-FFF2-40B4-BE49-F238E27FC236}">
              <a16:creationId xmlns:a16="http://schemas.microsoft.com/office/drawing/2014/main" id="{F1CEAD88-9212-44D5-B312-FC9F6A305DF2}"/>
            </a:ext>
          </a:extLst>
        </xdr:cNvPr>
        <xdr:cNvCxnSpPr/>
      </xdr:nvCxnSpPr>
      <xdr:spPr>
        <a:xfrm>
          <a:off x="3144339" y="1580061"/>
          <a:ext cx="0" cy="542925"/>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975360</xdr:colOff>
      <xdr:row>3</xdr:row>
      <xdr:rowOff>91440</xdr:rowOff>
    </xdr:from>
    <xdr:to>
      <xdr:col>4</xdr:col>
      <xdr:colOff>1424940</xdr:colOff>
      <xdr:row>3</xdr:row>
      <xdr:rowOff>99060</xdr:rowOff>
    </xdr:to>
    <xdr:cxnSp macro="">
      <xdr:nvCxnSpPr>
        <xdr:cNvPr id="4" name="Rechte verbindingslijn met pijl 3">
          <a:extLst>
            <a:ext uri="{FF2B5EF4-FFF2-40B4-BE49-F238E27FC236}">
              <a16:creationId xmlns:a16="http://schemas.microsoft.com/office/drawing/2014/main" id="{9DA02B1C-75CF-4A42-BFDB-8469BB389497}"/>
            </a:ext>
          </a:extLst>
        </xdr:cNvPr>
        <xdr:cNvCxnSpPr/>
      </xdr:nvCxnSpPr>
      <xdr:spPr>
        <a:xfrm>
          <a:off x="3144339" y="637086"/>
          <a:ext cx="0" cy="2178"/>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340179</xdr:colOff>
      <xdr:row>2</xdr:row>
      <xdr:rowOff>111579</xdr:rowOff>
    </xdr:from>
    <xdr:ext cx="3535680" cy="705530"/>
    <xdr:pic>
      <xdr:nvPicPr>
        <xdr:cNvPr id="5" name="Afbeelding 4">
          <a:extLst>
            <a:ext uri="{FF2B5EF4-FFF2-40B4-BE49-F238E27FC236}">
              <a16:creationId xmlns:a16="http://schemas.microsoft.com/office/drawing/2014/main" id="{EAB44101-49F9-4756-A782-DE907ED8CA4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063"/>
        <a:stretch/>
      </xdr:blipFill>
      <xdr:spPr>
        <a:xfrm>
          <a:off x="5369379" y="473529"/>
          <a:ext cx="3535680" cy="70553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5</xdr:col>
      <xdr:colOff>91440</xdr:colOff>
      <xdr:row>11</xdr:row>
      <xdr:rowOff>99060</xdr:rowOff>
    </xdr:from>
    <xdr:ext cx="4335780" cy="1844040"/>
    <xdr:sp macro="" textlink="">
      <xdr:nvSpPr>
        <xdr:cNvPr id="4" name="Tekstvak 1">
          <a:extLst>
            <a:ext uri="{FF2B5EF4-FFF2-40B4-BE49-F238E27FC236}">
              <a16:creationId xmlns:a16="http://schemas.microsoft.com/office/drawing/2014/main" id="{03A4C747-BC95-4C7F-8FA1-AE837852E211}"/>
            </a:ext>
          </a:extLst>
        </xdr:cNvPr>
        <xdr:cNvSpPr txBox="1"/>
      </xdr:nvSpPr>
      <xdr:spPr>
        <a:xfrm>
          <a:off x="3585754" y="2521131"/>
          <a:ext cx="4335780" cy="1844040"/>
        </a:xfrm>
        <a:prstGeom prst="rect">
          <a:avLst/>
        </a:prstGeom>
        <a:solidFill>
          <a:schemeClr val="bg1">
            <a:lumMod val="95000"/>
          </a:schemeClr>
        </a:solid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nl-NL" sz="1100" b="1"/>
            <a:t>Vul hier de gemiddelde ouderbijdrage en eventueel het aantal uren per week in. </a:t>
          </a:r>
          <a:br>
            <a:rPr lang="nl-NL" sz="1100" b="0"/>
          </a:br>
          <a:br>
            <a:rPr lang="nl-NL" sz="1100" b="0"/>
          </a:br>
          <a:r>
            <a:rPr lang="nl-NL" sz="1100" b="0"/>
            <a:t>Uitgangspunt</a:t>
          </a:r>
          <a:r>
            <a:rPr lang="nl-NL" sz="1100" b="0" baseline="0"/>
            <a:t> is 8 uren regulier (uren waarover een inkomensafhankelijke ouderbijdrage wordt betaald, 1e en 2e dagdeel) en 8 uren VVE (extra uren voor de geïndiceerde kinderen, volledig vergoed door de gemeente, 3e en 4e dagdeel).</a:t>
          </a:r>
          <a:br>
            <a:rPr lang="nl-NL" sz="1100" b="0" baseline="0"/>
          </a:br>
          <a:br>
            <a:rPr lang="nl-NL" sz="1100" b="0" baseline="0"/>
          </a:br>
          <a:r>
            <a:rPr lang="nl-NL" sz="1100" b="0" baseline="0"/>
            <a:t>Als gemiddeld minder uren worden afgenomen, kan dit worden bijgesteld.</a:t>
          </a:r>
          <a:endParaRPr lang="nl-NL" sz="1100" b="0"/>
        </a:p>
      </xdr:txBody>
    </xdr:sp>
    <xdr:clientData/>
  </xdr:oneCellAnchor>
  <xdr:twoCellAnchor>
    <xdr:from>
      <xdr:col>6</xdr:col>
      <xdr:colOff>358140</xdr:colOff>
      <xdr:row>9</xdr:row>
      <xdr:rowOff>114300</xdr:rowOff>
    </xdr:from>
    <xdr:to>
      <xdr:col>6</xdr:col>
      <xdr:colOff>358140</xdr:colOff>
      <xdr:row>11</xdr:row>
      <xdr:rowOff>91440</xdr:rowOff>
    </xdr:to>
    <xdr:cxnSp macro="">
      <xdr:nvCxnSpPr>
        <xdr:cNvPr id="41" name="Rechte verbindingslijn met pijl 40">
          <a:extLst>
            <a:ext uri="{FF2B5EF4-FFF2-40B4-BE49-F238E27FC236}">
              <a16:creationId xmlns:a16="http://schemas.microsoft.com/office/drawing/2014/main" id="{D11FD3C6-37F5-4215-8CF7-B5510A18B81F}"/>
            </a:ext>
          </a:extLst>
        </xdr:cNvPr>
        <xdr:cNvCxnSpPr/>
      </xdr:nvCxnSpPr>
      <xdr:spPr>
        <a:xfrm flipV="1">
          <a:off x="3977640" y="1958340"/>
          <a:ext cx="0" cy="342900"/>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9</xdr:col>
      <xdr:colOff>403860</xdr:colOff>
      <xdr:row>9</xdr:row>
      <xdr:rowOff>121920</xdr:rowOff>
    </xdr:from>
    <xdr:to>
      <xdr:col>9</xdr:col>
      <xdr:colOff>403860</xdr:colOff>
      <xdr:row>11</xdr:row>
      <xdr:rowOff>106680</xdr:rowOff>
    </xdr:to>
    <xdr:cxnSp macro="">
      <xdr:nvCxnSpPr>
        <xdr:cNvPr id="47" name="Rechte verbindingslijn met pijl 46">
          <a:extLst>
            <a:ext uri="{FF2B5EF4-FFF2-40B4-BE49-F238E27FC236}">
              <a16:creationId xmlns:a16="http://schemas.microsoft.com/office/drawing/2014/main" id="{6B936B37-C493-4DFD-B686-2640F45CAB2F}"/>
            </a:ext>
          </a:extLst>
        </xdr:cNvPr>
        <xdr:cNvCxnSpPr/>
      </xdr:nvCxnSpPr>
      <xdr:spPr>
        <a:xfrm flipV="1">
          <a:off x="5539740" y="1965960"/>
          <a:ext cx="0" cy="350520"/>
        </a:xfrm>
        <a:prstGeom prst="straightConnector1">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editAs="oneCell">
    <xdr:from>
      <xdr:col>13</xdr:col>
      <xdr:colOff>754380</xdr:colOff>
      <xdr:row>13</xdr:row>
      <xdr:rowOff>144780</xdr:rowOff>
    </xdr:from>
    <xdr:to>
      <xdr:col>19</xdr:col>
      <xdr:colOff>609600</xdr:colOff>
      <xdr:row>17</xdr:row>
      <xdr:rowOff>125993</xdr:rowOff>
    </xdr:to>
    <xdr:pic>
      <xdr:nvPicPr>
        <xdr:cNvPr id="5" name="Afbeelding 4">
          <a:extLst>
            <a:ext uri="{FF2B5EF4-FFF2-40B4-BE49-F238E27FC236}">
              <a16:creationId xmlns:a16="http://schemas.microsoft.com/office/drawing/2014/main" id="{F0FE6FAA-BB3F-4216-B956-8AB4F980C63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063"/>
        <a:stretch/>
      </xdr:blipFill>
      <xdr:spPr>
        <a:xfrm>
          <a:off x="8801100" y="2910840"/>
          <a:ext cx="3444240" cy="7093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20A32A-EBDB-4EA7-A42B-D97DB1D115B9}">
  <sheetPr codeName="Blad8">
    <pageSetUpPr fitToPage="1"/>
  </sheetPr>
  <dimension ref="B1:R21"/>
  <sheetViews>
    <sheetView showGridLines="0" showRowColHeaders="0" zoomScaleNormal="100" workbookViewId="0">
      <pane xSplit="4" ySplit="5" topLeftCell="E6" activePane="bottomRight" state="frozen"/>
      <selection pane="bottomRight" activeCell="G9" sqref="G9:N9"/>
      <selection pane="bottomLeft" activeCell="A12" sqref="A12"/>
      <selection pane="topRight" activeCell="D1" sqref="D1"/>
    </sheetView>
  </sheetViews>
  <sheetFormatPr defaultColWidth="8.85546875" defaultRowHeight="14.25"/>
  <cols>
    <col min="1" max="1" width="1.28515625" customWidth="1"/>
    <col min="2" max="2" width="20.7109375" bestFit="1" customWidth="1"/>
    <col min="3" max="3" width="21.85546875" bestFit="1" customWidth="1"/>
    <col min="4" max="4" width="21" customWidth="1"/>
    <col min="5" max="5" width="23.85546875" customWidth="1"/>
    <col min="6" max="6" width="15.140625" hidden="1" customWidth="1"/>
    <col min="7" max="7" width="19.42578125" customWidth="1"/>
    <col min="8" max="8" width="17.28515625" customWidth="1"/>
    <col min="9" max="9" width="13.42578125" customWidth="1"/>
    <col min="10" max="10" width="10.28515625" customWidth="1"/>
    <col min="11" max="11" width="12.85546875" customWidth="1"/>
    <col min="12" max="12" width="12.42578125" customWidth="1"/>
    <col min="13" max="13" width="2.85546875" customWidth="1"/>
    <col min="14" max="16" width="7.28515625" customWidth="1"/>
    <col min="17" max="17" width="11.28515625" bestFit="1" customWidth="1"/>
    <col min="18" max="18" width="12.5703125" customWidth="1"/>
  </cols>
  <sheetData>
    <row r="1" spans="2:18" s="31" customFormat="1" ht="18.75" customHeight="1" thickBot="1">
      <c r="B1" s="68" t="s">
        <v>0</v>
      </c>
      <c r="C1" s="194"/>
      <c r="D1" s="195"/>
      <c r="E1" s="156" t="s">
        <v>1</v>
      </c>
      <c r="F1" s="94"/>
      <c r="G1" s="94"/>
      <c r="H1" s="155">
        <v>46023</v>
      </c>
      <c r="I1" s="69" t="s">
        <v>2</v>
      </c>
      <c r="J1" s="196">
        <v>46387</v>
      </c>
      <c r="K1" s="196"/>
      <c r="L1" s="70"/>
      <c r="M1" s="71"/>
      <c r="N1" s="72"/>
      <c r="O1"/>
      <c r="P1"/>
      <c r="Q1"/>
      <c r="R1"/>
    </row>
    <row r="2" spans="2:18" ht="14.65" customHeight="1"/>
    <row r="4" spans="2:18" s="32" customFormat="1" ht="14.65" thickBot="1">
      <c r="C4"/>
      <c r="D4"/>
      <c r="E4"/>
      <c r="F4"/>
      <c r="G4"/>
      <c r="H4"/>
      <c r="I4"/>
      <c r="J4"/>
      <c r="K4"/>
      <c r="L4"/>
      <c r="M4"/>
      <c r="N4"/>
      <c r="O4"/>
      <c r="P4"/>
      <c r="Q4"/>
      <c r="R4"/>
    </row>
    <row r="5" spans="2:18" ht="38.65" customHeight="1" thickBot="1">
      <c r="E5" s="154" t="s">
        <v>3</v>
      </c>
      <c r="F5" s="154"/>
      <c r="G5" s="154" t="s">
        <v>4</v>
      </c>
      <c r="H5" s="153" t="s">
        <v>5</v>
      </c>
    </row>
    <row r="6" spans="2:18" ht="14.65" thickBot="1">
      <c r="E6" s="152" cm="1">
        <f t="array" ref="E6:F7">'Invoer kindgebonden'!S5:T6</f>
        <v>0</v>
      </c>
      <c r="F6" s="152">
        <v>0</v>
      </c>
      <c r="G6" s="151" cm="1">
        <f t="array" ref="G6:G7">'Invoer subsidie HBO''er'!H5:H6</f>
        <v>0</v>
      </c>
      <c r="H6" s="150">
        <f>E6+G6</f>
        <v>0</v>
      </c>
      <c r="M6" s="149"/>
    </row>
    <row r="7" spans="2:18" hidden="1">
      <c r="E7">
        <v>0</v>
      </c>
      <c r="F7">
        <v>0</v>
      </c>
      <c r="G7">
        <v>0</v>
      </c>
    </row>
    <row r="8" spans="2:18" ht="14.65" thickBot="1"/>
    <row r="9" spans="2:18">
      <c r="E9" s="197" t="s">
        <v>6</v>
      </c>
      <c r="F9" s="198"/>
      <c r="G9" s="199"/>
      <c r="H9" s="200"/>
      <c r="I9" s="200"/>
      <c r="J9" s="200"/>
      <c r="K9" s="200"/>
      <c r="L9" s="200"/>
      <c r="M9" s="200"/>
      <c r="N9" s="201"/>
    </row>
    <row r="10" spans="2:18">
      <c r="E10" s="189" t="s">
        <v>7</v>
      </c>
      <c r="F10" s="190"/>
      <c r="G10" s="191"/>
      <c r="H10" s="192"/>
      <c r="I10" s="192"/>
      <c r="J10" s="192"/>
      <c r="K10" s="192"/>
      <c r="L10" s="192"/>
      <c r="M10" s="192"/>
      <c r="N10" s="193"/>
    </row>
    <row r="11" spans="2:18">
      <c r="E11" s="189" t="s">
        <v>8</v>
      </c>
      <c r="F11" s="190"/>
      <c r="G11" s="191"/>
      <c r="H11" s="192"/>
      <c r="I11" s="192"/>
      <c r="J11" s="192"/>
      <c r="K11" s="192"/>
      <c r="L11" s="192"/>
      <c r="M11" s="192"/>
      <c r="N11" s="193"/>
    </row>
    <row r="12" spans="2:18">
      <c r="E12" s="184" t="s">
        <v>9</v>
      </c>
      <c r="F12" s="185"/>
      <c r="G12" s="186"/>
      <c r="H12" s="187"/>
      <c r="I12" s="187"/>
      <c r="J12" s="187"/>
      <c r="K12" s="187"/>
      <c r="L12" s="187"/>
      <c r="M12" s="187"/>
      <c r="N12" s="188"/>
    </row>
    <row r="13" spans="2:18">
      <c r="E13" s="184" t="s">
        <v>10</v>
      </c>
      <c r="F13" s="185"/>
      <c r="G13" s="186"/>
      <c r="H13" s="187"/>
      <c r="I13" s="187"/>
      <c r="J13" s="187"/>
      <c r="K13" s="187"/>
      <c r="L13" s="187"/>
      <c r="M13" s="187"/>
      <c r="N13" s="188"/>
    </row>
    <row r="14" spans="2:18">
      <c r="E14" s="184" t="s">
        <v>11</v>
      </c>
      <c r="F14" s="185"/>
      <c r="G14" s="186"/>
      <c r="H14" s="187"/>
      <c r="I14" s="187"/>
      <c r="J14" s="187"/>
      <c r="K14" s="187"/>
      <c r="L14" s="187"/>
      <c r="M14" s="187"/>
      <c r="N14" s="188"/>
    </row>
    <row r="15" spans="2:18">
      <c r="E15" s="189" t="s">
        <v>12</v>
      </c>
      <c r="F15" s="190"/>
      <c r="G15" s="186"/>
      <c r="H15" s="187"/>
      <c r="I15" s="187"/>
      <c r="J15" s="187"/>
      <c r="K15" s="187"/>
      <c r="L15" s="187"/>
      <c r="M15" s="187"/>
      <c r="N15" s="188"/>
    </row>
    <row r="16" spans="2:18">
      <c r="E16" s="184" t="s">
        <v>13</v>
      </c>
      <c r="F16" s="185"/>
      <c r="G16" s="186"/>
      <c r="H16" s="187"/>
      <c r="I16" s="187"/>
      <c r="J16" s="187"/>
      <c r="K16" s="187"/>
      <c r="L16" s="187"/>
      <c r="M16" s="187"/>
      <c r="N16" s="188"/>
    </row>
    <row r="17" spans="5:14">
      <c r="E17" s="162" t="s">
        <v>14</v>
      </c>
      <c r="F17" s="163"/>
      <c r="G17" s="164"/>
      <c r="H17" s="165"/>
      <c r="I17" s="165"/>
      <c r="J17" s="165"/>
      <c r="K17" s="165"/>
      <c r="L17" s="165"/>
      <c r="M17" s="165"/>
      <c r="N17" s="166"/>
    </row>
    <row r="18" spans="5:14" ht="14.65" thickBot="1">
      <c r="E18" s="167" t="s">
        <v>15</v>
      </c>
      <c r="F18" s="168"/>
      <c r="G18" s="169"/>
      <c r="H18" s="170"/>
      <c r="I18" s="170"/>
      <c r="J18" s="170"/>
      <c r="K18" s="170"/>
      <c r="L18" s="170"/>
      <c r="M18" s="170"/>
      <c r="N18" s="171"/>
    </row>
    <row r="19" spans="5:14">
      <c r="E19" s="172" t="s">
        <v>16</v>
      </c>
      <c r="F19" s="173"/>
      <c r="G19" s="178"/>
      <c r="H19" s="179"/>
      <c r="I19" s="75"/>
      <c r="J19" s="75"/>
      <c r="K19" s="75"/>
      <c r="L19" s="75"/>
      <c r="M19" s="75"/>
      <c r="N19" s="75"/>
    </row>
    <row r="20" spans="5:14">
      <c r="E20" s="174"/>
      <c r="F20" s="175"/>
      <c r="G20" s="180"/>
      <c r="H20" s="181"/>
    </row>
    <row r="21" spans="5:14" ht="14.65" thickBot="1">
      <c r="E21" s="176"/>
      <c r="F21" s="177"/>
      <c r="G21" s="182"/>
      <c r="H21" s="183"/>
    </row>
  </sheetData>
  <sheetProtection algorithmName="SHA-512" hashValue="ZQ1r9M1ATjlqnri5wkfXrxphuaTBgi0L/K3sllEisHdjYEhC+UEL3yqeH72PFRWBJjS13iI9zNlSDCJ8HDyI2w==" saltValue="kG15DtDT4iXe3rjGYKUjmg==" spinCount="100000" sheet="1" selectLockedCells="1"/>
  <mergeCells count="24">
    <mergeCell ref="C1:D1"/>
    <mergeCell ref="J1:K1"/>
    <mergeCell ref="E9:F9"/>
    <mergeCell ref="G9:N9"/>
    <mergeCell ref="E10:F10"/>
    <mergeCell ref="G10:N10"/>
    <mergeCell ref="E11:F11"/>
    <mergeCell ref="G11:N11"/>
    <mergeCell ref="E12:F12"/>
    <mergeCell ref="G12:N12"/>
    <mergeCell ref="E13:F13"/>
    <mergeCell ref="G13:N13"/>
    <mergeCell ref="E14:F14"/>
    <mergeCell ref="G14:N14"/>
    <mergeCell ref="E15:F15"/>
    <mergeCell ref="G15:N15"/>
    <mergeCell ref="E16:F16"/>
    <mergeCell ref="G16:N16"/>
    <mergeCell ref="E17:F17"/>
    <mergeCell ref="G17:N17"/>
    <mergeCell ref="E18:F18"/>
    <mergeCell ref="G18:N18"/>
    <mergeCell ref="E19:F21"/>
    <mergeCell ref="G19:H21"/>
  </mergeCells>
  <pageMargins left="0.70866141732283472" right="0.70866141732283472" top="0.74803149606299213" bottom="0.74803149606299213" header="0.31496062992125984" footer="0.31496062992125984"/>
  <pageSetup paperSize="9" scale="5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EE9DD-5B55-42B3-BC0D-49CB3340C550}">
  <sheetPr codeName="Blad2">
    <pageSetUpPr fitToPage="1"/>
  </sheetPr>
  <dimension ref="B1:T33"/>
  <sheetViews>
    <sheetView showGridLines="0" showRowColHeaders="0" tabSelected="1" zoomScaleNormal="100" workbookViewId="0">
      <pane xSplit="4" ySplit="9" topLeftCell="E10" activePane="bottomRight" state="frozen"/>
      <selection pane="bottomRight" activeCell="B11" sqref="B11"/>
      <selection pane="bottomLeft" activeCell="A12" sqref="A12"/>
      <selection pane="topRight" activeCell="D1" sqref="D1"/>
    </sheetView>
  </sheetViews>
  <sheetFormatPr defaultColWidth="8.85546875" defaultRowHeight="14.25"/>
  <cols>
    <col min="1" max="1" width="2.7109375" customWidth="1"/>
    <col min="2" max="2" width="20.7109375" bestFit="1" customWidth="1"/>
    <col min="3" max="3" width="21.85546875" bestFit="1" customWidth="1"/>
    <col min="4" max="4" width="16.42578125" customWidth="1"/>
    <col min="5" max="5" width="10.28515625" customWidth="1"/>
    <col min="6" max="6" width="14" customWidth="1"/>
    <col min="7" max="7" width="10.28515625" customWidth="1"/>
    <col min="8" max="8" width="14" customWidth="1"/>
    <col min="9" max="9" width="10.28515625" customWidth="1"/>
    <col min="10" max="10" width="12.85546875" customWidth="1"/>
    <col min="11" max="11" width="13.28515625" customWidth="1"/>
    <col min="12" max="12" width="10.28515625" customWidth="1"/>
    <col min="13" max="13" width="14.5703125" customWidth="1"/>
    <col min="14" max="14" width="12.42578125" customWidth="1"/>
    <col min="15" max="15" width="2.85546875" customWidth="1"/>
    <col min="16" max="18" width="7.28515625" customWidth="1"/>
    <col min="19" max="19" width="16" customWidth="1"/>
    <col min="20" max="20" width="14" customWidth="1"/>
  </cols>
  <sheetData>
    <row r="1" spans="2:20" s="31" customFormat="1" ht="18.75" customHeight="1" thickBot="1">
      <c r="B1" s="68" t="s">
        <v>0</v>
      </c>
      <c r="C1" s="194"/>
      <c r="D1" s="195"/>
      <c r="E1" s="232" t="s">
        <v>1</v>
      </c>
      <c r="F1" s="233"/>
      <c r="G1" s="233"/>
      <c r="H1" s="233"/>
      <c r="I1" s="196">
        <v>46023</v>
      </c>
      <c r="J1" s="233"/>
      <c r="K1" s="69" t="s">
        <v>2</v>
      </c>
      <c r="L1" s="196">
        <v>46387</v>
      </c>
      <c r="M1" s="196"/>
      <c r="N1" s="70"/>
      <c r="O1" s="71"/>
      <c r="P1" s="71"/>
      <c r="Q1" s="71"/>
      <c r="R1" s="71"/>
      <c r="S1" s="71"/>
      <c r="T1" s="72"/>
    </row>
    <row r="2" spans="2:20" ht="14.65" customHeight="1" thickBot="1"/>
    <row r="3" spans="2:20">
      <c r="P3" s="223" t="s">
        <v>17</v>
      </c>
      <c r="Q3" s="224"/>
      <c r="R3" s="224"/>
      <c r="S3" s="202">
        <f>T33</f>
        <v>0</v>
      </c>
      <c r="T3" s="203"/>
    </row>
    <row r="4" spans="2:20" ht="14.65" thickBot="1">
      <c r="P4" s="225" t="s">
        <v>18</v>
      </c>
      <c r="Q4" s="226"/>
      <c r="R4" s="226"/>
      <c r="T4" s="74">
        <v>0.8</v>
      </c>
    </row>
    <row r="5" spans="2:20" ht="14.65" customHeight="1">
      <c r="P5" s="227" t="s">
        <v>19</v>
      </c>
      <c r="Q5" s="228"/>
      <c r="R5" s="228"/>
      <c r="S5" s="219">
        <f>S3*T4</f>
        <v>0</v>
      </c>
      <c r="T5" s="220"/>
    </row>
    <row r="6" spans="2:20" s="32" customFormat="1" ht="14.65" thickBot="1">
      <c r="C6"/>
      <c r="D6"/>
      <c r="E6"/>
      <c r="F6"/>
      <c r="G6"/>
      <c r="H6"/>
      <c r="I6"/>
      <c r="J6"/>
      <c r="K6"/>
      <c r="L6"/>
      <c r="M6"/>
      <c r="N6"/>
      <c r="O6"/>
      <c r="P6" s="229"/>
      <c r="Q6" s="230"/>
      <c r="R6" s="230"/>
      <c r="S6" s="221"/>
      <c r="T6" s="222"/>
    </row>
    <row r="7" spans="2:20" ht="14.65" thickBot="1">
      <c r="E7" s="231"/>
      <c r="F7" s="231"/>
      <c r="G7" s="231"/>
      <c r="H7" s="231"/>
      <c r="I7" s="231"/>
      <c r="J7" s="231"/>
      <c r="K7" s="231"/>
      <c r="L7" s="231"/>
      <c r="M7" s="231"/>
      <c r="N7" s="231"/>
      <c r="O7" s="32"/>
    </row>
    <row r="8" spans="2:20" ht="21" customHeight="1" thickBot="1">
      <c r="B8" s="209" t="s">
        <v>20</v>
      </c>
      <c r="C8" s="211" t="s">
        <v>21</v>
      </c>
      <c r="D8" s="213" t="s">
        <v>22</v>
      </c>
      <c r="E8" s="207" t="s">
        <v>23</v>
      </c>
      <c r="F8" s="208"/>
      <c r="G8" s="215" t="s">
        <v>24</v>
      </c>
      <c r="H8" s="215"/>
      <c r="I8" s="216" t="s">
        <v>25</v>
      </c>
      <c r="J8" s="216"/>
      <c r="K8" s="216"/>
      <c r="L8" s="217" t="s">
        <v>26</v>
      </c>
      <c r="M8" s="217"/>
      <c r="N8" s="218"/>
      <c r="P8" s="204" t="s">
        <v>27</v>
      </c>
      <c r="Q8" s="205"/>
      <c r="R8" s="206"/>
    </row>
    <row r="9" spans="2:20" ht="27" customHeight="1" thickBot="1">
      <c r="B9" s="210"/>
      <c r="C9" s="212"/>
      <c r="D9" s="214"/>
      <c r="E9" s="33" t="s">
        <v>28</v>
      </c>
      <c r="F9" s="34" t="s">
        <v>29</v>
      </c>
      <c r="G9" s="35" t="s">
        <v>28</v>
      </c>
      <c r="H9" s="36" t="s">
        <v>29</v>
      </c>
      <c r="I9" s="37" t="s">
        <v>28</v>
      </c>
      <c r="J9" s="37" t="s">
        <v>30</v>
      </c>
      <c r="K9" s="38" t="s">
        <v>29</v>
      </c>
      <c r="L9" s="39" t="s">
        <v>28</v>
      </c>
      <c r="M9" s="39" t="s">
        <v>30</v>
      </c>
      <c r="N9" s="40" t="s">
        <v>29</v>
      </c>
      <c r="P9" s="33" t="s">
        <v>31</v>
      </c>
      <c r="Q9" s="41" t="s">
        <v>32</v>
      </c>
      <c r="R9" s="41" t="s">
        <v>33</v>
      </c>
      <c r="S9" s="35" t="s">
        <v>30</v>
      </c>
      <c r="T9" s="73" t="s">
        <v>29</v>
      </c>
    </row>
    <row r="10" spans="2:20">
      <c r="B10" s="96"/>
      <c r="C10" s="43"/>
      <c r="D10" s="43"/>
      <c r="E10" s="44"/>
      <c r="F10" s="106" t="str">
        <f>IF(D10="","",E10*'Calculatie subsidie'!$T$4)</f>
        <v/>
      </c>
      <c r="G10" s="44"/>
      <c r="H10" s="115" t="str">
        <f>IF(D10="","",G10*'Calculatie subsidie'!$T$5)</f>
        <v/>
      </c>
      <c r="I10" s="44"/>
      <c r="J10" s="117" t="str">
        <f>IF(D10="","",I10*'Calculatie subsidie'!$S$7)</f>
        <v/>
      </c>
      <c r="K10" s="115" t="str">
        <f>IF(D10="","",I10*'Calculatie subsidie'!$T$7)</f>
        <v/>
      </c>
      <c r="L10" s="97"/>
      <c r="M10" s="117" t="str">
        <f>IF(D10="","",L10*'Calculatie subsidie'!$S$8)</f>
        <v/>
      </c>
      <c r="N10" s="120" t="str">
        <f>IF(D10="","",L10*'Calculatie subsidie'!$T$8)</f>
        <v/>
      </c>
      <c r="O10" s="98"/>
      <c r="P10" s="99" t="str">
        <f>IF(D10="","",E10+I10)</f>
        <v/>
      </c>
      <c r="Q10" s="100" t="str">
        <f>IF(D10="","",G10+L10)</f>
        <v/>
      </c>
      <c r="R10" s="100" t="str">
        <f>IF(D10="","",Q10+P10)</f>
        <v/>
      </c>
      <c r="S10" s="126" t="str">
        <f>IF(D10="","",J10+M10)</f>
        <v/>
      </c>
      <c r="T10" s="127" t="str">
        <f>IF(D10="","",F10+H10+K10+N10)</f>
        <v/>
      </c>
    </row>
    <row r="11" spans="2:20">
      <c r="B11" s="45"/>
      <c r="C11" s="46"/>
      <c r="D11" s="57"/>
      <c r="E11" s="56"/>
      <c r="F11" s="107" t="str">
        <f>IF(D11="","",E11*'Calculatie subsidie'!$T$4)</f>
        <v/>
      </c>
      <c r="G11" s="47"/>
      <c r="H11" s="108" t="str">
        <f>IF(D11="","",G11*'Calculatie subsidie'!$T$5)</f>
        <v/>
      </c>
      <c r="I11" s="47"/>
      <c r="J11" s="118" t="str">
        <f>IF(D11="","",I11*'Calculatie subsidie'!$S$7)</f>
        <v/>
      </c>
      <c r="K11" s="108" t="str">
        <f>IF(D11="","",I11*'Calculatie subsidie'!$T$7)</f>
        <v/>
      </c>
      <c r="L11" s="47"/>
      <c r="M11" s="118" t="str">
        <f>IF(D11="","",L11*'Calculatie subsidie'!$S$8)</f>
        <v/>
      </c>
      <c r="N11" s="121" t="str">
        <f>IF(D11="","",L11*'Calculatie subsidie'!$T$8)</f>
        <v/>
      </c>
      <c r="O11" s="98"/>
      <c r="P11" s="101" t="str">
        <f t="shared" ref="P11:P32" si="0">IF(D11="","",E11+I11)</f>
        <v/>
      </c>
      <c r="Q11" s="102" t="str">
        <f t="shared" ref="Q11:Q32" si="1">IF(D11="","",G11+L11)</f>
        <v/>
      </c>
      <c r="R11" s="102" t="str">
        <f t="shared" ref="R11:R32" si="2">IF(D11="","",Q11+P11)</f>
        <v/>
      </c>
      <c r="S11" s="128" t="str">
        <f t="shared" ref="S11:S32" si="3">IF(D11="","",J11+M11)</f>
        <v/>
      </c>
      <c r="T11" s="129" t="str">
        <f t="shared" ref="T11:T32" si="4">IF(D11="","",F11+H11+K11+N11)</f>
        <v/>
      </c>
    </row>
    <row r="12" spans="2:20">
      <c r="B12" s="45"/>
      <c r="C12" s="48"/>
      <c r="D12" s="46"/>
      <c r="E12" s="47"/>
      <c r="F12" s="108" t="str">
        <f>IF(D12="","",E12*'Calculatie subsidie'!$T$4)</f>
        <v/>
      </c>
      <c r="G12" s="47"/>
      <c r="H12" s="107" t="str">
        <f>IF(D12="","",G12*'Calculatie subsidie'!$T$5)</f>
        <v/>
      </c>
      <c r="I12" s="47"/>
      <c r="J12" s="118" t="str">
        <f>IF(D12="","",I12*'Calculatie subsidie'!$S$7)</f>
        <v/>
      </c>
      <c r="K12" s="108" t="str">
        <f>IF(D12="","",I12*'Calculatie subsidie'!$T$7)</f>
        <v/>
      </c>
      <c r="L12" s="47"/>
      <c r="M12" s="118" t="str">
        <f>IF(D12="","",L12*'Calculatie subsidie'!$S$8)</f>
        <v/>
      </c>
      <c r="N12" s="121" t="str">
        <f>IF(D12="","",L12*'Calculatie subsidie'!$T$8)</f>
        <v/>
      </c>
      <c r="O12" s="98"/>
      <c r="P12" s="101" t="str">
        <f t="shared" si="0"/>
        <v/>
      </c>
      <c r="Q12" s="102" t="str">
        <f t="shared" si="1"/>
        <v/>
      </c>
      <c r="R12" s="102" t="str">
        <f t="shared" si="2"/>
        <v/>
      </c>
      <c r="S12" s="128" t="str">
        <f t="shared" si="3"/>
        <v/>
      </c>
      <c r="T12" s="129" t="str">
        <f t="shared" si="4"/>
        <v/>
      </c>
    </row>
    <row r="13" spans="2:20">
      <c r="B13" s="45"/>
      <c r="C13" s="46"/>
      <c r="D13" s="46"/>
      <c r="E13" s="47"/>
      <c r="F13" s="108" t="str">
        <f>IF(D13="","",E13*'Calculatie subsidie'!$T$4)</f>
        <v/>
      </c>
      <c r="G13" s="49"/>
      <c r="H13" s="108" t="str">
        <f>IF(D13="","",G13*'Calculatie subsidie'!$T$5)</f>
        <v/>
      </c>
      <c r="I13" s="47"/>
      <c r="J13" s="118" t="str">
        <f>IF(D13="","",I13*'Calculatie subsidie'!$S$7)</f>
        <v/>
      </c>
      <c r="K13" s="108" t="str">
        <f>IF(D13="","",I13*'Calculatie subsidie'!$T$7)</f>
        <v/>
      </c>
      <c r="L13" s="47"/>
      <c r="M13" s="118" t="str">
        <f>IF(D13="","",L13*'Calculatie subsidie'!$S$8)</f>
        <v/>
      </c>
      <c r="N13" s="121" t="str">
        <f>IF(D13="","",L13*'Calculatie subsidie'!$T$8)</f>
        <v/>
      </c>
      <c r="O13" s="98"/>
      <c r="P13" s="101" t="str">
        <f t="shared" si="0"/>
        <v/>
      </c>
      <c r="Q13" s="102" t="str">
        <f t="shared" si="1"/>
        <v/>
      </c>
      <c r="R13" s="102" t="str">
        <f t="shared" si="2"/>
        <v/>
      </c>
      <c r="S13" s="128" t="str">
        <f t="shared" si="3"/>
        <v/>
      </c>
      <c r="T13" s="129" t="str">
        <f t="shared" si="4"/>
        <v/>
      </c>
    </row>
    <row r="14" spans="2:20">
      <c r="B14" s="45"/>
      <c r="C14" s="48"/>
      <c r="D14" s="46"/>
      <c r="E14" s="50"/>
      <c r="F14" s="108" t="str">
        <f>IF(D14="","",E14*'Calculatie subsidie'!$T$4)</f>
        <v/>
      </c>
      <c r="G14" s="49"/>
      <c r="H14" s="108" t="str">
        <f>IF(D14="","",G14*'Calculatie subsidie'!$T$5)</f>
        <v/>
      </c>
      <c r="I14" s="47"/>
      <c r="J14" s="118" t="str">
        <f>IF(D14="","",I14*'Calculatie subsidie'!$S$7)</f>
        <v/>
      </c>
      <c r="K14" s="108" t="str">
        <f>IF(D14="","",I14*'Calculatie subsidie'!$T$7)</f>
        <v/>
      </c>
      <c r="L14" s="47"/>
      <c r="M14" s="118" t="str">
        <f>IF(D14="","",L14*'Calculatie subsidie'!$S$8)</f>
        <v/>
      </c>
      <c r="N14" s="122" t="str">
        <f>IF(D14="","",L14*'Calculatie subsidie'!$T$8)</f>
        <v/>
      </c>
      <c r="O14" s="98"/>
      <c r="P14" s="101" t="str">
        <f t="shared" si="0"/>
        <v/>
      </c>
      <c r="Q14" s="102" t="str">
        <f t="shared" si="1"/>
        <v/>
      </c>
      <c r="R14" s="102" t="str">
        <f t="shared" si="2"/>
        <v/>
      </c>
      <c r="S14" s="128" t="str">
        <f t="shared" si="3"/>
        <v/>
      </c>
      <c r="T14" s="129" t="str">
        <f t="shared" si="4"/>
        <v/>
      </c>
    </row>
    <row r="15" spans="2:20">
      <c r="B15" s="45"/>
      <c r="C15" s="46"/>
      <c r="D15" s="46"/>
      <c r="E15" s="50"/>
      <c r="F15" s="108" t="str">
        <f>IF(D15="","",E15*'Calculatie subsidie'!$T$4)</f>
        <v/>
      </c>
      <c r="G15" s="47"/>
      <c r="H15" s="108" t="str">
        <f>IF(D15="","",G15*'Calculatie subsidie'!$T$5)</f>
        <v/>
      </c>
      <c r="I15" s="47"/>
      <c r="J15" s="118" t="str">
        <f>IF(D15="","",I15*'Calculatie subsidie'!$S$7)</f>
        <v/>
      </c>
      <c r="K15" s="108" t="str">
        <f>IF(D15="","",I15*'Calculatie subsidie'!$T$7)</f>
        <v/>
      </c>
      <c r="L15" s="47"/>
      <c r="M15" s="118" t="str">
        <f>IF(D15="","",L15*'Calculatie subsidie'!$S$8)</f>
        <v/>
      </c>
      <c r="N15" s="123" t="str">
        <f>IF(D15="","",L15*'Calculatie subsidie'!$T$8)</f>
        <v/>
      </c>
      <c r="O15" s="98"/>
      <c r="P15" s="101" t="str">
        <f t="shared" si="0"/>
        <v/>
      </c>
      <c r="Q15" s="102" t="str">
        <f t="shared" si="1"/>
        <v/>
      </c>
      <c r="R15" s="102" t="str">
        <f t="shared" si="2"/>
        <v/>
      </c>
      <c r="S15" s="128" t="str">
        <f t="shared" si="3"/>
        <v/>
      </c>
      <c r="T15" s="129" t="str">
        <f t="shared" si="4"/>
        <v/>
      </c>
    </row>
    <row r="16" spans="2:20">
      <c r="B16" s="45"/>
      <c r="C16" s="46"/>
      <c r="D16" s="46"/>
      <c r="E16" s="50"/>
      <c r="F16" s="109" t="str">
        <f>IF(D16="","",E16*'Calculatie subsidie'!$T$4)</f>
        <v/>
      </c>
      <c r="G16" s="47"/>
      <c r="H16" s="107" t="str">
        <f>IF(D16="","",G16*'Calculatie subsidie'!$T$5)</f>
        <v/>
      </c>
      <c r="I16" s="47"/>
      <c r="J16" s="118" t="str">
        <f>IF(D16="","",I16*'Calculatie subsidie'!$S$7)</f>
        <v/>
      </c>
      <c r="K16" s="108" t="str">
        <f>IF(D16="","",I16*'Calculatie subsidie'!$T$7)</f>
        <v/>
      </c>
      <c r="L16" s="47"/>
      <c r="M16" s="118" t="str">
        <f>IF(D16="","",L16*'Calculatie subsidie'!$S$8)</f>
        <v/>
      </c>
      <c r="N16" s="123" t="str">
        <f>IF(D16="","",L16*'Calculatie subsidie'!$T$8)</f>
        <v/>
      </c>
      <c r="O16" s="98"/>
      <c r="P16" s="101" t="str">
        <f t="shared" si="0"/>
        <v/>
      </c>
      <c r="Q16" s="102" t="str">
        <f t="shared" si="1"/>
        <v/>
      </c>
      <c r="R16" s="102" t="str">
        <f t="shared" si="2"/>
        <v/>
      </c>
      <c r="S16" s="128" t="str">
        <f t="shared" si="3"/>
        <v/>
      </c>
      <c r="T16" s="129" t="str">
        <f t="shared" si="4"/>
        <v/>
      </c>
    </row>
    <row r="17" spans="2:20">
      <c r="B17" s="45"/>
      <c r="C17" s="46"/>
      <c r="D17" s="46"/>
      <c r="E17" s="47"/>
      <c r="F17" s="110" t="str">
        <f>IF(D17="","",E17*'Calculatie subsidie'!$T$4)</f>
        <v/>
      </c>
      <c r="G17" s="47"/>
      <c r="H17" s="112" t="str">
        <f>IF(D17="","",G17*'Calculatie subsidie'!$T$5)</f>
        <v/>
      </c>
      <c r="I17" s="47"/>
      <c r="J17" s="118" t="str">
        <f>IF(D17="","",I17*'Calculatie subsidie'!$S$7)</f>
        <v/>
      </c>
      <c r="K17" s="108" t="str">
        <f>IF(D17="","",I17*'Calculatie subsidie'!$T$7)</f>
        <v/>
      </c>
      <c r="L17" s="47"/>
      <c r="M17" s="118" t="str">
        <f>IF(D17="","",L17*'Calculatie subsidie'!$S$8)</f>
        <v/>
      </c>
      <c r="N17" s="123" t="str">
        <f>IF(D17="","",L17*'Calculatie subsidie'!$T$8)</f>
        <v/>
      </c>
      <c r="O17" s="98"/>
      <c r="P17" s="101" t="str">
        <f t="shared" si="0"/>
        <v/>
      </c>
      <c r="Q17" s="102" t="str">
        <f t="shared" si="1"/>
        <v/>
      </c>
      <c r="R17" s="102" t="str">
        <f t="shared" si="2"/>
        <v/>
      </c>
      <c r="S17" s="128" t="str">
        <f>IF(D17="","",J17+M17)</f>
        <v/>
      </c>
      <c r="T17" s="129" t="str">
        <f t="shared" si="4"/>
        <v/>
      </c>
    </row>
    <row r="18" spans="2:20">
      <c r="B18" s="45"/>
      <c r="C18" s="46"/>
      <c r="D18" s="46"/>
      <c r="E18" s="50"/>
      <c r="F18" s="111" t="str">
        <f>IF(D18="","",E18*'Calculatie subsidie'!$T$4)</f>
        <v/>
      </c>
      <c r="G18" s="47"/>
      <c r="H18" s="108" t="str">
        <f>IF(D18="","",G18*'Calculatie subsidie'!$T$5)</f>
        <v/>
      </c>
      <c r="I18" s="47"/>
      <c r="J18" s="118" t="str">
        <f>IF(D18="","",I18*'Calculatie subsidie'!$S$7)</f>
        <v/>
      </c>
      <c r="K18" s="108" t="str">
        <f>IF(D18="","",I18*'Calculatie subsidie'!$T$7)</f>
        <v/>
      </c>
      <c r="L18" s="47"/>
      <c r="M18" s="118" t="str">
        <f>IF(D18="","",L18*'Calculatie subsidie'!$S$8)</f>
        <v/>
      </c>
      <c r="N18" s="121" t="str">
        <f>IF(D18="","",L18*'Calculatie subsidie'!$T$8)</f>
        <v/>
      </c>
      <c r="O18" s="98"/>
      <c r="P18" s="101" t="str">
        <f t="shared" si="0"/>
        <v/>
      </c>
      <c r="Q18" s="102" t="str">
        <f t="shared" si="1"/>
        <v/>
      </c>
      <c r="R18" s="102" t="str">
        <f t="shared" si="2"/>
        <v/>
      </c>
      <c r="S18" s="128" t="str">
        <f t="shared" si="3"/>
        <v/>
      </c>
      <c r="T18" s="129" t="str">
        <f t="shared" si="4"/>
        <v/>
      </c>
    </row>
    <row r="19" spans="2:20">
      <c r="B19" s="45"/>
      <c r="C19" s="46"/>
      <c r="D19" s="46"/>
      <c r="E19" s="50"/>
      <c r="F19" s="112" t="str">
        <f>IF(D19="","",E19*'Calculatie subsidie'!$T$4)</f>
        <v/>
      </c>
      <c r="G19" s="47"/>
      <c r="H19" s="108" t="str">
        <f>IF(D19="","",G19*'Calculatie subsidie'!$T$5)</f>
        <v/>
      </c>
      <c r="I19" s="47"/>
      <c r="J19" s="118" t="str">
        <f>IF(D19="","",I19*'Calculatie subsidie'!$S$7)</f>
        <v/>
      </c>
      <c r="K19" s="108" t="str">
        <f>IF(D19="","",I19*'Calculatie subsidie'!$T$7)</f>
        <v/>
      </c>
      <c r="L19" s="47"/>
      <c r="M19" s="118" t="str">
        <f>IF(D19="","",L19*'Calculatie subsidie'!$S$8)</f>
        <v/>
      </c>
      <c r="N19" s="122" t="str">
        <f>IF(D19="","",L19*'Calculatie subsidie'!$T$8)</f>
        <v/>
      </c>
      <c r="O19" s="98"/>
      <c r="P19" s="101" t="str">
        <f t="shared" si="0"/>
        <v/>
      </c>
      <c r="Q19" s="102" t="str">
        <f t="shared" si="1"/>
        <v/>
      </c>
      <c r="R19" s="102" t="str">
        <f t="shared" si="2"/>
        <v/>
      </c>
      <c r="S19" s="128" t="str">
        <f t="shared" si="3"/>
        <v/>
      </c>
      <c r="T19" s="129" t="str">
        <f t="shared" si="4"/>
        <v/>
      </c>
    </row>
    <row r="20" spans="2:20">
      <c r="B20" s="45"/>
      <c r="C20" s="46"/>
      <c r="D20" s="46"/>
      <c r="E20" s="50"/>
      <c r="F20" s="108" t="str">
        <f>IF(D20="","",E20*'Calculatie subsidie'!$T$4)</f>
        <v/>
      </c>
      <c r="G20" s="47"/>
      <c r="H20" s="107" t="str">
        <f>IF(D20="","",G20*'Calculatie subsidie'!$T$5)</f>
        <v/>
      </c>
      <c r="I20" s="47"/>
      <c r="J20" s="118" t="str">
        <f>IF(D20="","",I20*'Calculatie subsidie'!$S$7)</f>
        <v/>
      </c>
      <c r="K20" s="108" t="str">
        <f>IF(D20="","",I20*'Calculatie subsidie'!$T$7)</f>
        <v/>
      </c>
      <c r="L20" s="47"/>
      <c r="M20" s="118" t="str">
        <f>IF(D20="","",L20*'Calculatie subsidie'!$S$8)</f>
        <v/>
      </c>
      <c r="N20" s="123" t="str">
        <f>IF(D20="","",L20*'Calculatie subsidie'!$T$8)</f>
        <v/>
      </c>
      <c r="O20" s="98"/>
      <c r="P20" s="101" t="str">
        <f t="shared" si="0"/>
        <v/>
      </c>
      <c r="Q20" s="102" t="str">
        <f t="shared" si="1"/>
        <v/>
      </c>
      <c r="R20" s="102" t="str">
        <f t="shared" si="2"/>
        <v/>
      </c>
      <c r="S20" s="128" t="str">
        <f t="shared" si="3"/>
        <v/>
      </c>
      <c r="T20" s="129" t="str">
        <f t="shared" si="4"/>
        <v/>
      </c>
    </row>
    <row r="21" spans="2:20">
      <c r="B21" s="45"/>
      <c r="C21" s="46"/>
      <c r="D21" s="46"/>
      <c r="E21" s="47"/>
      <c r="F21" s="107" t="str">
        <f>IF(D21="","",E21*'Calculatie subsidie'!$T$4)</f>
        <v/>
      </c>
      <c r="G21" s="47"/>
      <c r="H21" s="108" t="str">
        <f>IF(D21="","",G21*'Calculatie subsidie'!$T$5)</f>
        <v/>
      </c>
      <c r="I21" s="47"/>
      <c r="J21" s="118" t="str">
        <f>IF(D21="","",I21*'Calculatie subsidie'!$S$7)</f>
        <v/>
      </c>
      <c r="K21" s="108" t="str">
        <f>IF(D21="","",I21*'Calculatie subsidie'!$T$7)</f>
        <v/>
      </c>
      <c r="L21" s="47"/>
      <c r="M21" s="118" t="str">
        <f>IF(D21="","",L21*'Calculatie subsidie'!$S$8)</f>
        <v/>
      </c>
      <c r="N21" s="123" t="str">
        <f>IF(D21="","",L21*'Calculatie subsidie'!$T$8)</f>
        <v/>
      </c>
      <c r="O21" s="98"/>
      <c r="P21" s="101" t="str">
        <f t="shared" si="0"/>
        <v/>
      </c>
      <c r="Q21" s="102" t="str">
        <f t="shared" si="1"/>
        <v/>
      </c>
      <c r="R21" s="102" t="str">
        <f t="shared" si="2"/>
        <v/>
      </c>
      <c r="S21" s="128" t="str">
        <f t="shared" si="3"/>
        <v/>
      </c>
      <c r="T21" s="129" t="str">
        <f t="shared" si="4"/>
        <v/>
      </c>
    </row>
    <row r="22" spans="2:20">
      <c r="B22" s="45"/>
      <c r="C22" s="46"/>
      <c r="D22" s="46"/>
      <c r="E22" s="47"/>
      <c r="F22" s="112" t="str">
        <f>IF(D22="","",E22*'Calculatie subsidie'!$T$4)</f>
        <v/>
      </c>
      <c r="G22" s="47"/>
      <c r="H22" s="108" t="str">
        <f>IF(D22="","",G22*'Calculatie subsidie'!$T$5)</f>
        <v/>
      </c>
      <c r="I22" s="47"/>
      <c r="J22" s="118" t="str">
        <f>IF(D22="","",I22*'Calculatie subsidie'!$S$7)</f>
        <v/>
      </c>
      <c r="K22" s="108" t="str">
        <f>IF(D22="","",I22*'Calculatie subsidie'!$T$7)</f>
        <v/>
      </c>
      <c r="L22" s="47"/>
      <c r="M22" s="118" t="str">
        <f>IF(D22="","",L22*'Calculatie subsidie'!$S$8)</f>
        <v/>
      </c>
      <c r="N22" s="121" t="str">
        <f>IF(D22="","",L22*'Calculatie subsidie'!$T$8)</f>
        <v/>
      </c>
      <c r="O22" s="98"/>
      <c r="P22" s="101" t="str">
        <f t="shared" si="0"/>
        <v/>
      </c>
      <c r="Q22" s="102" t="str">
        <f t="shared" si="1"/>
        <v/>
      </c>
      <c r="R22" s="102" t="str">
        <f t="shared" si="2"/>
        <v/>
      </c>
      <c r="S22" s="128" t="str">
        <f t="shared" si="3"/>
        <v/>
      </c>
      <c r="T22" s="129" t="str">
        <f t="shared" si="4"/>
        <v/>
      </c>
    </row>
    <row r="23" spans="2:20">
      <c r="B23" s="45"/>
      <c r="C23" s="48"/>
      <c r="D23" s="46"/>
      <c r="E23" s="47"/>
      <c r="F23" s="112" t="str">
        <f>IF(D23="","",E23*'Calculatie subsidie'!$T$4)</f>
        <v/>
      </c>
      <c r="G23" s="47"/>
      <c r="H23" s="108" t="str">
        <f>IF(D23="","",G23*'Calculatie subsidie'!$T$5)</f>
        <v/>
      </c>
      <c r="I23" s="47"/>
      <c r="J23" s="118" t="str">
        <f>IF(D23="","",I23*'Calculatie subsidie'!$S$7)</f>
        <v/>
      </c>
      <c r="K23" s="108" t="str">
        <f>IF(D23="","",I23*'Calculatie subsidie'!$T$7)</f>
        <v/>
      </c>
      <c r="L23" s="47"/>
      <c r="M23" s="118" t="str">
        <f>IF(D23="","",L23*'Calculatie subsidie'!$S$8)</f>
        <v/>
      </c>
      <c r="N23" s="122" t="str">
        <f>IF(D23="","",L23*'Calculatie subsidie'!$T$8)</f>
        <v/>
      </c>
      <c r="O23" s="98"/>
      <c r="P23" s="101" t="str">
        <f t="shared" si="0"/>
        <v/>
      </c>
      <c r="Q23" s="102" t="str">
        <f t="shared" si="1"/>
        <v/>
      </c>
      <c r="R23" s="102" t="str">
        <f t="shared" si="2"/>
        <v/>
      </c>
      <c r="S23" s="128" t="str">
        <f t="shared" si="3"/>
        <v/>
      </c>
      <c r="T23" s="129" t="str">
        <f t="shared" si="4"/>
        <v/>
      </c>
    </row>
    <row r="24" spans="2:20">
      <c r="B24" s="45"/>
      <c r="C24" s="46"/>
      <c r="D24" s="46"/>
      <c r="E24" s="47"/>
      <c r="F24" s="108" t="str">
        <f>IF(D24="","",E24*'Calculatie subsidie'!$T$4)</f>
        <v/>
      </c>
      <c r="G24" s="47"/>
      <c r="H24" s="108" t="str">
        <f>IF(D24="","",G24*'Calculatie subsidie'!$T$5)</f>
        <v/>
      </c>
      <c r="I24" s="47"/>
      <c r="J24" s="118" t="str">
        <f>IF(D24="","",I24*'Calculatie subsidie'!$S$7)</f>
        <v/>
      </c>
      <c r="K24" s="108" t="str">
        <f>IF(D24="","",I24*'Calculatie subsidie'!$T$7)</f>
        <v/>
      </c>
      <c r="L24" s="47"/>
      <c r="M24" s="118" t="str">
        <f>IF(D24="","",L24*'Calculatie subsidie'!$S$8)</f>
        <v/>
      </c>
      <c r="N24" s="123" t="str">
        <f>IF(D24="","",L24*'Calculatie subsidie'!$T$8)</f>
        <v/>
      </c>
      <c r="O24" s="98"/>
      <c r="P24" s="101" t="str">
        <f t="shared" si="0"/>
        <v/>
      </c>
      <c r="Q24" s="102" t="str">
        <f t="shared" si="1"/>
        <v/>
      </c>
      <c r="R24" s="102" t="str">
        <f t="shared" si="2"/>
        <v/>
      </c>
      <c r="S24" s="128" t="str">
        <f t="shared" si="3"/>
        <v/>
      </c>
      <c r="T24" s="129" t="str">
        <f t="shared" si="4"/>
        <v/>
      </c>
    </row>
    <row r="25" spans="2:20">
      <c r="B25" s="45"/>
      <c r="C25" s="46"/>
      <c r="D25" s="46"/>
      <c r="E25" s="47"/>
      <c r="F25" s="107" t="str">
        <f>IF(D25="","",E25*'Calculatie subsidie'!$T$4)</f>
        <v/>
      </c>
      <c r="G25" s="47"/>
      <c r="H25" s="108" t="str">
        <f>IF(D25="","",G25*'Calculatie subsidie'!$T$5)</f>
        <v/>
      </c>
      <c r="I25" s="47"/>
      <c r="J25" s="118" t="str">
        <f>IF(D25="","",I25*'Calculatie subsidie'!$S$7)</f>
        <v/>
      </c>
      <c r="K25" s="108" t="str">
        <f>IF(D25="","",I25*'Calculatie subsidie'!$T$7)</f>
        <v/>
      </c>
      <c r="L25" s="47"/>
      <c r="M25" s="118" t="str">
        <f>IF(D25="","",L25*'Calculatie subsidie'!$S$8)</f>
        <v/>
      </c>
      <c r="N25" s="123" t="str">
        <f>IF(D25="","",L25*'Calculatie subsidie'!$T$8)</f>
        <v/>
      </c>
      <c r="O25" s="98"/>
      <c r="P25" s="101" t="str">
        <f t="shared" si="0"/>
        <v/>
      </c>
      <c r="Q25" s="102" t="str">
        <f t="shared" si="1"/>
        <v/>
      </c>
      <c r="R25" s="102" t="str">
        <f t="shared" si="2"/>
        <v/>
      </c>
      <c r="S25" s="128" t="str">
        <f t="shared" si="3"/>
        <v/>
      </c>
      <c r="T25" s="129" t="str">
        <f t="shared" si="4"/>
        <v/>
      </c>
    </row>
    <row r="26" spans="2:20">
      <c r="B26" s="45"/>
      <c r="C26" s="48"/>
      <c r="D26" s="46"/>
      <c r="E26" s="47"/>
      <c r="F26" s="108" t="str">
        <f>IF(D26="","",E26*'Calculatie subsidie'!$T$4)</f>
        <v/>
      </c>
      <c r="G26" s="47"/>
      <c r="H26" s="108" t="str">
        <f>IF(D26="","",G26*'Calculatie subsidie'!$T$5)</f>
        <v/>
      </c>
      <c r="I26" s="47"/>
      <c r="J26" s="118" t="str">
        <f>IF(D26="","",I26*'Calculatie subsidie'!$S$7)</f>
        <v/>
      </c>
      <c r="K26" s="108" t="str">
        <f>IF(D26="","",I26*'Calculatie subsidie'!$T$7)</f>
        <v/>
      </c>
      <c r="L26" s="47"/>
      <c r="M26" s="118" t="str">
        <f>IF(D26="","",L26*'Calculatie subsidie'!$S$8)</f>
        <v/>
      </c>
      <c r="N26" s="121" t="str">
        <f>IF(D26="","",L26*'Calculatie subsidie'!$T$8)</f>
        <v/>
      </c>
      <c r="O26" s="98"/>
      <c r="P26" s="101" t="str">
        <f t="shared" si="0"/>
        <v/>
      </c>
      <c r="Q26" s="102" t="str">
        <f t="shared" si="1"/>
        <v/>
      </c>
      <c r="R26" s="102" t="str">
        <f t="shared" si="2"/>
        <v/>
      </c>
      <c r="S26" s="128" t="str">
        <f t="shared" si="3"/>
        <v/>
      </c>
      <c r="T26" s="129" t="str">
        <f t="shared" si="4"/>
        <v/>
      </c>
    </row>
    <row r="27" spans="2:20">
      <c r="B27" s="45"/>
      <c r="C27" s="46"/>
      <c r="D27" s="46"/>
      <c r="E27" s="47"/>
      <c r="F27" s="107" t="str">
        <f>IF(D27="","",E27*'Calculatie subsidie'!$T$4)</f>
        <v/>
      </c>
      <c r="G27" s="47"/>
      <c r="H27" s="108" t="str">
        <f>IF(D27="","",G27*'Calculatie subsidie'!$T$5)</f>
        <v/>
      </c>
      <c r="I27" s="47"/>
      <c r="J27" s="118" t="str">
        <f>IF(D27="","",I27*'Calculatie subsidie'!$S$7)</f>
        <v/>
      </c>
      <c r="K27" s="108" t="str">
        <f>IF(D27="","",I27*'Calculatie subsidie'!$T$7)</f>
        <v/>
      </c>
      <c r="L27" s="47"/>
      <c r="M27" s="118" t="str">
        <f>IF(D27="","",L27*'Calculatie subsidie'!$S$8)</f>
        <v/>
      </c>
      <c r="N27" s="122" t="str">
        <f>IF(D27="","",L27*'Calculatie subsidie'!$T$8)</f>
        <v/>
      </c>
      <c r="O27" s="98"/>
      <c r="P27" s="101" t="str">
        <f t="shared" si="0"/>
        <v/>
      </c>
      <c r="Q27" s="102" t="str">
        <f t="shared" si="1"/>
        <v/>
      </c>
      <c r="R27" s="102" t="str">
        <f t="shared" si="2"/>
        <v/>
      </c>
      <c r="S27" s="128" t="str">
        <f t="shared" si="3"/>
        <v/>
      </c>
      <c r="T27" s="129" t="str">
        <f t="shared" si="4"/>
        <v/>
      </c>
    </row>
    <row r="28" spans="2:20">
      <c r="B28" s="45"/>
      <c r="C28" s="46"/>
      <c r="D28" s="46"/>
      <c r="E28" s="47"/>
      <c r="F28" s="112" t="str">
        <f>IF(D28="","",E28*'Calculatie subsidie'!$T$4)</f>
        <v/>
      </c>
      <c r="G28" s="47"/>
      <c r="H28" s="108" t="str">
        <f>IF(D28="","",G28*'Calculatie subsidie'!$T$5)</f>
        <v/>
      </c>
      <c r="I28" s="47"/>
      <c r="J28" s="118" t="str">
        <f>IF(D28="","",I28*'Calculatie subsidie'!$S$7)</f>
        <v/>
      </c>
      <c r="K28" s="108" t="str">
        <f>IF(D28="","",I28*'Calculatie subsidie'!$T$7)</f>
        <v/>
      </c>
      <c r="L28" s="47"/>
      <c r="M28" s="118" t="str">
        <f>IF(D28="","",L28*'Calculatie subsidie'!$S$8)</f>
        <v/>
      </c>
      <c r="N28" s="123" t="str">
        <f>IF(D28="","",L28*'Calculatie subsidie'!$T$8)</f>
        <v/>
      </c>
      <c r="O28" s="98"/>
      <c r="P28" s="101" t="str">
        <f t="shared" si="0"/>
        <v/>
      </c>
      <c r="Q28" s="102" t="str">
        <f t="shared" si="1"/>
        <v/>
      </c>
      <c r="R28" s="102" t="str">
        <f t="shared" si="2"/>
        <v/>
      </c>
      <c r="S28" s="128" t="str">
        <f t="shared" si="3"/>
        <v/>
      </c>
      <c r="T28" s="129" t="str">
        <f t="shared" si="4"/>
        <v/>
      </c>
    </row>
    <row r="29" spans="2:20">
      <c r="B29" s="45"/>
      <c r="C29" s="46"/>
      <c r="D29" s="46"/>
      <c r="E29" s="47"/>
      <c r="F29" s="108" t="str">
        <f>IF(D29="","",E29*'Calculatie subsidie'!$T$4)</f>
        <v/>
      </c>
      <c r="G29" s="47"/>
      <c r="H29" s="108" t="str">
        <f>IF(D29="","",G29*'Calculatie subsidie'!$T$5)</f>
        <v/>
      </c>
      <c r="I29" s="47"/>
      <c r="J29" s="118" t="str">
        <f>IF(D29="","",I29*'Calculatie subsidie'!$S$7)</f>
        <v/>
      </c>
      <c r="K29" s="108" t="str">
        <f>IF(D29="","",I29*'Calculatie subsidie'!$T$7)</f>
        <v/>
      </c>
      <c r="L29" s="47"/>
      <c r="M29" s="118" t="str">
        <f>IF(D29="","",L29*'Calculatie subsidie'!$S$8)</f>
        <v/>
      </c>
      <c r="N29" s="123" t="str">
        <f>IF(D29="","",L29*'Calculatie subsidie'!$T$8)</f>
        <v/>
      </c>
      <c r="O29" s="98"/>
      <c r="P29" s="101" t="str">
        <f t="shared" si="0"/>
        <v/>
      </c>
      <c r="Q29" s="102" t="str">
        <f t="shared" si="1"/>
        <v/>
      </c>
      <c r="R29" s="102" t="str">
        <f t="shared" si="2"/>
        <v/>
      </c>
      <c r="S29" s="128" t="str">
        <f t="shared" si="3"/>
        <v/>
      </c>
      <c r="T29" s="129" t="str">
        <f t="shared" si="4"/>
        <v/>
      </c>
    </row>
    <row r="30" spans="2:20">
      <c r="B30" s="45"/>
      <c r="C30" s="46"/>
      <c r="D30" s="46"/>
      <c r="E30" s="47"/>
      <c r="F30" s="107" t="str">
        <f>IF(D30="","",E30*'Calculatie subsidie'!$T$4)</f>
        <v/>
      </c>
      <c r="G30" s="47"/>
      <c r="H30" s="108" t="str">
        <f>IF(D30="","",G30*'Calculatie subsidie'!$T$5)</f>
        <v/>
      </c>
      <c r="I30" s="47"/>
      <c r="J30" s="118" t="str">
        <f>IF(D30="","",I30*'Calculatie subsidie'!$S$7)</f>
        <v/>
      </c>
      <c r="K30" s="108" t="str">
        <f>IF(D30="","",I30*'Calculatie subsidie'!$T$7)</f>
        <v/>
      </c>
      <c r="L30" s="47"/>
      <c r="M30" s="118" t="str">
        <f>IF(D30="","",L30*'Calculatie subsidie'!$S$8)</f>
        <v/>
      </c>
      <c r="N30" s="123" t="str">
        <f>IF(D30="","",L30*'Calculatie subsidie'!$T$8)</f>
        <v/>
      </c>
      <c r="O30" s="98"/>
      <c r="P30" s="101" t="str">
        <f t="shared" si="0"/>
        <v/>
      </c>
      <c r="Q30" s="102" t="str">
        <f t="shared" si="1"/>
        <v/>
      </c>
      <c r="R30" s="102" t="str">
        <f t="shared" si="2"/>
        <v/>
      </c>
      <c r="S30" s="128" t="str">
        <f t="shared" si="3"/>
        <v/>
      </c>
      <c r="T30" s="129" t="str">
        <f t="shared" si="4"/>
        <v/>
      </c>
    </row>
    <row r="31" spans="2:20">
      <c r="B31" s="45"/>
      <c r="C31" s="46"/>
      <c r="D31" s="46"/>
      <c r="E31" s="47"/>
      <c r="F31" s="112" t="str">
        <f>IF(D31="","",E31*'Calculatie subsidie'!$T$4)</f>
        <v/>
      </c>
      <c r="G31" s="47"/>
      <c r="H31" s="108" t="str">
        <f>IF(D31="","",G31*'Calculatie subsidie'!$T$5)</f>
        <v/>
      </c>
      <c r="I31" s="47"/>
      <c r="J31" s="118" t="str">
        <f>IF(D31="","",I31*'Calculatie subsidie'!$S$7)</f>
        <v/>
      </c>
      <c r="K31" s="108" t="str">
        <f>IF(D31="","",I31*'Calculatie subsidie'!$T$7)</f>
        <v/>
      </c>
      <c r="L31" s="47"/>
      <c r="M31" s="118" t="str">
        <f>IF(D31="","",L31*'Calculatie subsidie'!$S$8)</f>
        <v/>
      </c>
      <c r="N31" s="121" t="str">
        <f>IF(D31="","",L31*'Calculatie subsidie'!$T$8)</f>
        <v/>
      </c>
      <c r="O31" s="98"/>
      <c r="P31" s="101" t="str">
        <f t="shared" si="0"/>
        <v/>
      </c>
      <c r="Q31" s="102" t="str">
        <f t="shared" si="1"/>
        <v/>
      </c>
      <c r="R31" s="102" t="str">
        <f t="shared" si="2"/>
        <v/>
      </c>
      <c r="S31" s="128" t="str">
        <f t="shared" si="3"/>
        <v/>
      </c>
      <c r="T31" s="129" t="str">
        <f t="shared" si="4"/>
        <v/>
      </c>
    </row>
    <row r="32" spans="2:20" ht="14.65" thickBot="1">
      <c r="B32" s="51"/>
      <c r="C32" s="52"/>
      <c r="D32" s="52"/>
      <c r="E32" s="53"/>
      <c r="F32" s="113" t="str">
        <f>IF(D32="","",E32*'Calculatie subsidie'!$T$4)</f>
        <v/>
      </c>
      <c r="G32" s="53"/>
      <c r="H32" s="116" t="str">
        <f>IF(D32="","",G32*'Calculatie subsidie'!$T$5)</f>
        <v/>
      </c>
      <c r="I32" s="53"/>
      <c r="J32" s="119" t="str">
        <f>IF(D32="","",I32*'Calculatie subsidie'!$S$7)</f>
        <v/>
      </c>
      <c r="K32" s="116" t="str">
        <f>IF(D32="","",I32*'Calculatie subsidie'!$T$7)</f>
        <v/>
      </c>
      <c r="L32" s="103"/>
      <c r="M32" s="119" t="str">
        <f>IF(D32="","",L32*'Calculatie subsidie'!$S$8)</f>
        <v/>
      </c>
      <c r="N32" s="124" t="str">
        <f>IF(D32="","",L32*'Calculatie subsidie'!$T$8)</f>
        <v/>
      </c>
      <c r="O32" s="98"/>
      <c r="P32" s="104" t="str">
        <f t="shared" si="0"/>
        <v/>
      </c>
      <c r="Q32" s="105" t="str">
        <f t="shared" si="1"/>
        <v/>
      </c>
      <c r="R32" s="105" t="str">
        <f t="shared" si="2"/>
        <v/>
      </c>
      <c r="S32" s="130" t="str">
        <f t="shared" si="3"/>
        <v/>
      </c>
      <c r="T32" s="131" t="str">
        <f t="shared" si="4"/>
        <v/>
      </c>
    </row>
    <row r="33" spans="2:20" ht="14.65" thickBot="1">
      <c r="B33" s="234" t="s">
        <v>34</v>
      </c>
      <c r="C33" s="235"/>
      <c r="D33" s="236"/>
      <c r="E33" s="55">
        <f t="shared" ref="E33:N33" si="5">SUM(E10:E32)</f>
        <v>0</v>
      </c>
      <c r="F33" s="114">
        <f t="shared" si="5"/>
        <v>0</v>
      </c>
      <c r="G33" s="55">
        <f t="shared" si="5"/>
        <v>0</v>
      </c>
      <c r="H33" s="114">
        <f t="shared" si="5"/>
        <v>0</v>
      </c>
      <c r="I33" s="55">
        <f t="shared" si="5"/>
        <v>0</v>
      </c>
      <c r="J33" s="114">
        <f t="shared" si="5"/>
        <v>0</v>
      </c>
      <c r="K33" s="114">
        <f t="shared" si="5"/>
        <v>0</v>
      </c>
      <c r="L33" s="55">
        <f t="shared" si="5"/>
        <v>0</v>
      </c>
      <c r="M33" s="114">
        <f t="shared" si="5"/>
        <v>0</v>
      </c>
      <c r="N33" s="125">
        <f t="shared" si="5"/>
        <v>0</v>
      </c>
      <c r="O33" s="42"/>
      <c r="P33" s="54">
        <f>SUM(P10:P32)</f>
        <v>0</v>
      </c>
      <c r="Q33" s="55">
        <f>SUM(Q10:Q32)</f>
        <v>0</v>
      </c>
      <c r="R33" s="55">
        <f>SUM(R10:R32)</f>
        <v>0</v>
      </c>
      <c r="S33" s="132">
        <f>SUM(S10:S32)</f>
        <v>0</v>
      </c>
      <c r="T33" s="133">
        <f>SUM(T10:T32)</f>
        <v>0</v>
      </c>
    </row>
  </sheetData>
  <sheetProtection algorithmName="SHA-512" hashValue="e5wdl9fj2UF7rVXuPj7AjBvSV3pSKTeMQdHA2KIC71jkIdDGwKkDF0WxdKzegcJZsLkN+URT+4s81arHp1Zo6A==" saltValue="IJFE2ANfizbBq/LYgIScjw==" spinCount="100000" sheet="1" selectLockedCells="1"/>
  <mergeCells count="19">
    <mergeCell ref="E1:H1"/>
    <mergeCell ref="I1:J1"/>
    <mergeCell ref="L1:M1"/>
    <mergeCell ref="C1:D1"/>
    <mergeCell ref="B33:D33"/>
    <mergeCell ref="S3:T3"/>
    <mergeCell ref="P8:R8"/>
    <mergeCell ref="E8:F8"/>
    <mergeCell ref="B8:B9"/>
    <mergeCell ref="C8:C9"/>
    <mergeCell ref="D8:D9"/>
    <mergeCell ref="G8:H8"/>
    <mergeCell ref="I8:K8"/>
    <mergeCell ref="L8:N8"/>
    <mergeCell ref="S5:T6"/>
    <mergeCell ref="P3:R3"/>
    <mergeCell ref="P4:R4"/>
    <mergeCell ref="P5:R6"/>
    <mergeCell ref="E7:N7"/>
  </mergeCells>
  <dataValidations xWindow="761" yWindow="295" count="1">
    <dataValidation allowBlank="1" showInputMessage="1" showErrorMessage="1" prompt="Bij 100% wordt het totaalbedrag als voorschot uitgekeerd. Om te voorkomen dat er later te veel terugbetaald moet worden, kan ervoor gekozen worden om een lager percentage van het totaalbedrag als voorschot uit te laten keren. Denk aan 85% of 90%." sqref="T4" xr:uid="{57660D03-A982-4FC6-9C3B-4839C1CE4CDA}"/>
  </dataValidations>
  <pageMargins left="0.70866141732283472" right="0.70866141732283472" top="0.74803149606299213" bottom="0.74803149606299213" header="0.31496062992125984" footer="0.31496062992125984"/>
  <pageSetup paperSize="9" scale="61"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30C69-0FFF-4761-AD82-DFC28F2E522F}">
  <sheetPr codeName="Blad7"/>
  <dimension ref="B1:L37"/>
  <sheetViews>
    <sheetView showGridLines="0" showRowColHeaders="0" topLeftCell="A6" zoomScaleNormal="100" workbookViewId="0">
      <selection activeCell="B16" sqref="B16"/>
    </sheetView>
  </sheetViews>
  <sheetFormatPr defaultColWidth="8.85546875" defaultRowHeight="14.25"/>
  <cols>
    <col min="1" max="1" width="1.85546875" customWidth="1"/>
    <col min="2" max="2" width="20.7109375" bestFit="1" customWidth="1"/>
    <col min="3" max="3" width="20.140625" customWidth="1"/>
    <col min="4" max="4" width="19.5703125" customWidth="1"/>
    <col min="5" max="5" width="22.140625" bestFit="1" customWidth="1"/>
    <col min="6" max="6" width="14" customWidth="1"/>
    <col min="7" max="7" width="19.5703125" customWidth="1"/>
    <col min="8" max="8" width="18.42578125" customWidth="1"/>
    <col min="9" max="10" width="17.28515625" customWidth="1"/>
    <col min="11" max="11" width="18.5703125" customWidth="1"/>
    <col min="12" max="12" width="15" customWidth="1"/>
  </cols>
  <sheetData>
    <row r="1" spans="2:12" s="31" customFormat="1" ht="16.149999999999999" thickBot="1">
      <c r="B1" s="68" t="s">
        <v>0</v>
      </c>
      <c r="C1" s="194"/>
      <c r="D1" s="243"/>
      <c r="E1" s="93"/>
      <c r="F1" s="95" t="s">
        <v>35</v>
      </c>
      <c r="G1" s="94"/>
      <c r="H1" s="94"/>
      <c r="I1" s="94"/>
      <c r="J1" s="93"/>
    </row>
    <row r="2" spans="2:12" ht="14.65" thickBot="1"/>
    <row r="3" spans="2:12">
      <c r="F3" s="244" t="s">
        <v>17</v>
      </c>
      <c r="G3" s="245"/>
      <c r="H3" s="148">
        <f>L37</f>
        <v>0</v>
      </c>
    </row>
    <row r="4" spans="2:12" ht="14.65" thickBot="1">
      <c r="F4" s="246" t="s">
        <v>18</v>
      </c>
      <c r="G4" s="247"/>
      <c r="H4" s="92">
        <v>0.8</v>
      </c>
    </row>
    <row r="5" spans="2:12" ht="14.65" customHeight="1">
      <c r="F5" s="248" t="s">
        <v>19</v>
      </c>
      <c r="G5" s="249"/>
      <c r="H5" s="220">
        <f>H3*H4</f>
        <v>0</v>
      </c>
    </row>
    <row r="6" spans="2:12" s="32" customFormat="1" ht="14.65" thickBot="1">
      <c r="C6"/>
      <c r="D6"/>
      <c r="E6"/>
      <c r="F6" s="250"/>
      <c r="G6" s="251"/>
      <c r="H6" s="222"/>
    </row>
    <row r="7" spans="2:12" s="32" customFormat="1">
      <c r="C7"/>
      <c r="D7"/>
      <c r="E7"/>
      <c r="F7"/>
      <c r="G7"/>
      <c r="H7"/>
      <c r="I7"/>
      <c r="J7" s="91"/>
      <c r="K7" s="91"/>
    </row>
    <row r="8" spans="2:12" s="32" customFormat="1">
      <c r="C8"/>
      <c r="D8"/>
      <c r="E8"/>
      <c r="F8"/>
      <c r="G8"/>
      <c r="H8"/>
      <c r="I8"/>
      <c r="J8" s="91"/>
      <c r="K8" s="91"/>
    </row>
    <row r="9" spans="2:12" s="32" customFormat="1">
      <c r="C9"/>
      <c r="D9"/>
      <c r="E9"/>
      <c r="F9"/>
      <c r="G9"/>
      <c r="H9"/>
      <c r="I9"/>
      <c r="J9" s="91"/>
      <c r="K9" s="91"/>
    </row>
    <row r="10" spans="2:12" s="32" customFormat="1">
      <c r="C10"/>
      <c r="D10"/>
      <c r="E10"/>
      <c r="F10"/>
      <c r="G10"/>
      <c r="H10"/>
      <c r="I10"/>
      <c r="J10" s="91"/>
      <c r="K10" s="91"/>
    </row>
    <row r="11" spans="2:12" s="32" customFormat="1">
      <c r="C11"/>
      <c r="D11"/>
      <c r="E11"/>
      <c r="F11"/>
      <c r="G11"/>
      <c r="H11"/>
      <c r="I11"/>
      <c r="J11" s="91"/>
      <c r="K11" s="91"/>
    </row>
    <row r="12" spans="2:12" s="32" customFormat="1" ht="14.65" thickBot="1">
      <c r="C12"/>
      <c r="D12"/>
      <c r="E12"/>
      <c r="F12"/>
      <c r="G12"/>
      <c r="H12"/>
      <c r="I12"/>
      <c r="J12"/>
      <c r="K12" s="91"/>
    </row>
    <row r="13" spans="2:12" ht="30.75" customHeight="1" thickBot="1">
      <c r="B13" s="237" t="s">
        <v>20</v>
      </c>
      <c r="C13" s="237" t="s">
        <v>21</v>
      </c>
      <c r="D13" s="238" t="s">
        <v>22</v>
      </c>
      <c r="E13" s="90" t="s">
        <v>36</v>
      </c>
      <c r="F13" s="239" t="s">
        <v>37</v>
      </c>
      <c r="G13" s="240"/>
      <c r="H13" s="240"/>
      <c r="I13" s="240"/>
      <c r="J13" s="240"/>
      <c r="K13" s="240"/>
      <c r="L13" s="241"/>
    </row>
    <row r="14" spans="2:12" ht="63.75" customHeight="1" thickBot="1">
      <c r="B14" s="237"/>
      <c r="C14" s="237"/>
      <c r="D14" s="238"/>
      <c r="E14" s="89" t="s">
        <v>38</v>
      </c>
      <c r="F14" s="88" t="s">
        <v>39</v>
      </c>
      <c r="G14" s="88" t="s">
        <v>40</v>
      </c>
      <c r="H14" s="87" t="s">
        <v>41</v>
      </c>
      <c r="I14" s="147" t="s">
        <v>42</v>
      </c>
      <c r="J14" s="146" t="s">
        <v>40</v>
      </c>
      <c r="K14" s="145" t="s">
        <v>41</v>
      </c>
      <c r="L14" s="144" t="s">
        <v>43</v>
      </c>
    </row>
    <row r="15" spans="2:12" ht="14.65" customHeight="1">
      <c r="B15" s="86" t="str">
        <f>IF('Invoer kindgebonden'!B10=0,"",'Invoer kindgebonden'!B10)</f>
        <v/>
      </c>
      <c r="C15" s="85" t="str">
        <f>IF('Invoer kindgebonden'!C10=0,"",'Invoer kindgebonden'!C10)</f>
        <v/>
      </c>
      <c r="D15" s="80" t="str">
        <f>IF('Invoer kindgebonden'!D10=0,"",'Invoer kindgebonden'!D10)</f>
        <v/>
      </c>
      <c r="E15" s="84">
        <v>1</v>
      </c>
      <c r="F15" s="143" t="str">
        <f t="shared" ref="F15:F36" si="0">IF(D15="","",10)</f>
        <v/>
      </c>
      <c r="G15" s="142" t="str">
        <f t="shared" ref="G15:G36" si="1">IF(D15="","",45)</f>
        <v/>
      </c>
      <c r="H15" s="141" t="str">
        <f t="shared" ref="H15:H36" si="2">IF(D15="","",E15*F15*G15)</f>
        <v/>
      </c>
      <c r="I15" s="84" t="str">
        <f t="shared" ref="I15:I36" si="3">IF(D15="","",50)</f>
        <v/>
      </c>
      <c r="J15" s="142" t="str">
        <f t="shared" ref="J15:J36" si="4">IF(G15="","",45)</f>
        <v/>
      </c>
      <c r="K15" s="141" t="str">
        <f t="shared" ref="K15:K36" si="5">IF(G15="","",I15*J15)</f>
        <v/>
      </c>
      <c r="L15" s="141" t="str">
        <f t="shared" ref="L15:L36" si="6">IF(D15="","",H15+K15)</f>
        <v/>
      </c>
    </row>
    <row r="16" spans="2:12">
      <c r="B16" s="86" t="str">
        <f>IF('Invoer kindgebonden'!B11=0,"",'Invoer kindgebonden'!B11)</f>
        <v/>
      </c>
      <c r="C16" s="85" t="str">
        <f>IF('Invoer kindgebonden'!C11=0,"",'Invoer kindgebonden'!C11)</f>
        <v/>
      </c>
      <c r="D16" s="80" t="str">
        <f>IF('Invoer kindgebonden'!D11=0,"",'Invoer kindgebonden'!D11)</f>
        <v/>
      </c>
      <c r="E16" s="82"/>
      <c r="F16" s="139" t="str">
        <f t="shared" si="0"/>
        <v/>
      </c>
      <c r="G16" s="78" t="str">
        <f t="shared" si="1"/>
        <v/>
      </c>
      <c r="H16" s="136" t="str">
        <f t="shared" si="2"/>
        <v/>
      </c>
      <c r="I16" s="84" t="str">
        <f t="shared" si="3"/>
        <v/>
      </c>
      <c r="J16" s="78" t="str">
        <f t="shared" si="4"/>
        <v/>
      </c>
      <c r="K16" s="136" t="str">
        <f t="shared" si="5"/>
        <v/>
      </c>
      <c r="L16" s="136" t="str">
        <f t="shared" si="6"/>
        <v/>
      </c>
    </row>
    <row r="17" spans="2:12">
      <c r="B17" s="86" t="str">
        <f>IF('Invoer kindgebonden'!B12=0,"",'Invoer kindgebonden'!B12)</f>
        <v/>
      </c>
      <c r="C17" s="85" t="str">
        <f>IF('Invoer kindgebonden'!C12=0,"",'Invoer kindgebonden'!C12)</f>
        <v/>
      </c>
      <c r="D17" s="80" t="str">
        <f>IF('Invoer kindgebonden'!D12=0,"",'Invoer kindgebonden'!D12)</f>
        <v/>
      </c>
      <c r="E17" s="82"/>
      <c r="F17" s="139" t="str">
        <f t="shared" si="0"/>
        <v/>
      </c>
      <c r="G17" s="78" t="str">
        <f t="shared" si="1"/>
        <v/>
      </c>
      <c r="H17" s="136" t="str">
        <f t="shared" si="2"/>
        <v/>
      </c>
      <c r="I17" s="84" t="str">
        <f t="shared" si="3"/>
        <v/>
      </c>
      <c r="J17" s="78" t="str">
        <f t="shared" si="4"/>
        <v/>
      </c>
      <c r="K17" s="136" t="str">
        <f t="shared" si="5"/>
        <v/>
      </c>
      <c r="L17" s="136" t="str">
        <f t="shared" si="6"/>
        <v/>
      </c>
    </row>
    <row r="18" spans="2:12">
      <c r="B18" s="86" t="str">
        <f>IF('Invoer kindgebonden'!B13=0,"",'Invoer kindgebonden'!B13)</f>
        <v/>
      </c>
      <c r="C18" s="85" t="str">
        <f>IF('Invoer kindgebonden'!C13=0,"",'Invoer kindgebonden'!C13)</f>
        <v/>
      </c>
      <c r="D18" s="80" t="str">
        <f>IF('Invoer kindgebonden'!D13=0,"",'Invoer kindgebonden'!D13)</f>
        <v/>
      </c>
      <c r="E18" s="82"/>
      <c r="F18" s="139" t="str">
        <f t="shared" si="0"/>
        <v/>
      </c>
      <c r="G18" s="78" t="str">
        <f t="shared" si="1"/>
        <v/>
      </c>
      <c r="H18" s="136" t="str">
        <f t="shared" si="2"/>
        <v/>
      </c>
      <c r="I18" s="84" t="str">
        <f t="shared" si="3"/>
        <v/>
      </c>
      <c r="J18" s="78" t="str">
        <f t="shared" si="4"/>
        <v/>
      </c>
      <c r="K18" s="136" t="str">
        <f t="shared" si="5"/>
        <v/>
      </c>
      <c r="L18" s="136" t="str">
        <f t="shared" si="6"/>
        <v/>
      </c>
    </row>
    <row r="19" spans="2:12">
      <c r="B19" s="86" t="str">
        <f>IF('Invoer kindgebonden'!B14=0,"",'Invoer kindgebonden'!B14)</f>
        <v/>
      </c>
      <c r="C19" s="85" t="str">
        <f>IF('Invoer kindgebonden'!C14=0,"",'Invoer kindgebonden'!C14)</f>
        <v/>
      </c>
      <c r="D19" s="80" t="str">
        <f>IF('Invoer kindgebonden'!D14=0,"",'Invoer kindgebonden'!D14)</f>
        <v/>
      </c>
      <c r="E19" s="82"/>
      <c r="F19" s="139" t="str">
        <f t="shared" si="0"/>
        <v/>
      </c>
      <c r="G19" s="83" t="str">
        <f t="shared" si="1"/>
        <v/>
      </c>
      <c r="H19" s="140" t="str">
        <f t="shared" si="2"/>
        <v/>
      </c>
      <c r="I19" s="84" t="str">
        <f t="shared" si="3"/>
        <v/>
      </c>
      <c r="J19" s="83" t="str">
        <f t="shared" si="4"/>
        <v/>
      </c>
      <c r="K19" s="140" t="str">
        <f t="shared" si="5"/>
        <v/>
      </c>
      <c r="L19" s="140" t="str">
        <f t="shared" si="6"/>
        <v/>
      </c>
    </row>
    <row r="20" spans="2:12">
      <c r="B20" s="86" t="str">
        <f>IF('Invoer kindgebonden'!B15=0,"",'Invoer kindgebonden'!B15)</f>
        <v/>
      </c>
      <c r="C20" s="85" t="str">
        <f>IF('Invoer kindgebonden'!C15=0,"",'Invoer kindgebonden'!C15)</f>
        <v/>
      </c>
      <c r="D20" s="80" t="str">
        <f>IF('Invoer kindgebonden'!D15=0,"",'Invoer kindgebonden'!D15)</f>
        <v/>
      </c>
      <c r="E20" s="82"/>
      <c r="F20" s="139" t="str">
        <f t="shared" si="0"/>
        <v/>
      </c>
      <c r="G20" s="81" t="str">
        <f t="shared" si="1"/>
        <v/>
      </c>
      <c r="H20" s="138" t="str">
        <f t="shared" si="2"/>
        <v/>
      </c>
      <c r="I20" s="84" t="str">
        <f t="shared" si="3"/>
        <v/>
      </c>
      <c r="J20" s="81" t="str">
        <f t="shared" si="4"/>
        <v/>
      </c>
      <c r="K20" s="138" t="str">
        <f t="shared" si="5"/>
        <v/>
      </c>
      <c r="L20" s="138" t="str">
        <f t="shared" si="6"/>
        <v/>
      </c>
    </row>
    <row r="21" spans="2:12">
      <c r="B21" s="86" t="str">
        <f>IF('Invoer kindgebonden'!B16=0,"",'Invoer kindgebonden'!B16)</f>
        <v/>
      </c>
      <c r="C21" s="85" t="str">
        <f>IF('Invoer kindgebonden'!C16=0,"",'Invoer kindgebonden'!C16)</f>
        <v/>
      </c>
      <c r="D21" s="80" t="str">
        <f>IF('Invoer kindgebonden'!D16=0,"",'Invoer kindgebonden'!D16)</f>
        <v/>
      </c>
      <c r="E21" s="82"/>
      <c r="F21" s="139" t="str">
        <f t="shared" si="0"/>
        <v/>
      </c>
      <c r="G21" s="81" t="str">
        <f t="shared" si="1"/>
        <v/>
      </c>
      <c r="H21" s="138" t="str">
        <f t="shared" si="2"/>
        <v/>
      </c>
      <c r="I21" s="84" t="str">
        <f t="shared" si="3"/>
        <v/>
      </c>
      <c r="J21" s="81" t="str">
        <f t="shared" si="4"/>
        <v/>
      </c>
      <c r="K21" s="138" t="str">
        <f t="shared" si="5"/>
        <v/>
      </c>
      <c r="L21" s="138" t="str">
        <f t="shared" si="6"/>
        <v/>
      </c>
    </row>
    <row r="22" spans="2:12">
      <c r="B22" s="86" t="str">
        <f>IF('Invoer kindgebonden'!B17=0,"",'Invoer kindgebonden'!B17)</f>
        <v/>
      </c>
      <c r="C22" s="85" t="str">
        <f>IF('Invoer kindgebonden'!C17=0,"",'Invoer kindgebonden'!C17)</f>
        <v/>
      </c>
      <c r="D22" s="80" t="str">
        <f>IF('Invoer kindgebonden'!D17=0,"",'Invoer kindgebonden'!D17)</f>
        <v/>
      </c>
      <c r="E22" s="82"/>
      <c r="F22" s="139" t="str">
        <f t="shared" si="0"/>
        <v/>
      </c>
      <c r="G22" s="81" t="str">
        <f t="shared" si="1"/>
        <v/>
      </c>
      <c r="H22" s="138" t="str">
        <f t="shared" si="2"/>
        <v/>
      </c>
      <c r="I22" s="84" t="str">
        <f t="shared" si="3"/>
        <v/>
      </c>
      <c r="J22" s="81" t="str">
        <f t="shared" si="4"/>
        <v/>
      </c>
      <c r="K22" s="138" t="str">
        <f t="shared" si="5"/>
        <v/>
      </c>
      <c r="L22" s="138" t="str">
        <f t="shared" si="6"/>
        <v/>
      </c>
    </row>
    <row r="23" spans="2:12">
      <c r="B23" s="86" t="str">
        <f>IF('Invoer kindgebonden'!B18=0,"",'Invoer kindgebonden'!B18)</f>
        <v/>
      </c>
      <c r="C23" s="85" t="str">
        <f>IF('Invoer kindgebonden'!C18=0,"",'Invoer kindgebonden'!C18)</f>
        <v/>
      </c>
      <c r="D23" s="80" t="str">
        <f>IF('Invoer kindgebonden'!D18=0,"",'Invoer kindgebonden'!D18)</f>
        <v/>
      </c>
      <c r="E23" s="82"/>
      <c r="F23" s="139" t="str">
        <f t="shared" si="0"/>
        <v/>
      </c>
      <c r="G23" s="78" t="str">
        <f t="shared" si="1"/>
        <v/>
      </c>
      <c r="H23" s="136" t="str">
        <f t="shared" si="2"/>
        <v/>
      </c>
      <c r="I23" s="84" t="str">
        <f t="shared" si="3"/>
        <v/>
      </c>
      <c r="J23" s="78" t="str">
        <f t="shared" si="4"/>
        <v/>
      </c>
      <c r="K23" s="136" t="str">
        <f t="shared" si="5"/>
        <v/>
      </c>
      <c r="L23" s="136" t="str">
        <f t="shared" si="6"/>
        <v/>
      </c>
    </row>
    <row r="24" spans="2:12">
      <c r="B24" s="86" t="str">
        <f>IF('Invoer kindgebonden'!B19=0,"",'Invoer kindgebonden'!B19)</f>
        <v/>
      </c>
      <c r="C24" s="85" t="str">
        <f>IF('Invoer kindgebonden'!C19=0,"",'Invoer kindgebonden'!C19)</f>
        <v/>
      </c>
      <c r="D24" s="80" t="str">
        <f>IF('Invoer kindgebonden'!D19=0,"",'Invoer kindgebonden'!D19)</f>
        <v/>
      </c>
      <c r="E24" s="82"/>
      <c r="F24" s="139" t="str">
        <f t="shared" si="0"/>
        <v/>
      </c>
      <c r="G24" s="83" t="str">
        <f t="shared" si="1"/>
        <v/>
      </c>
      <c r="H24" s="140" t="str">
        <f t="shared" si="2"/>
        <v/>
      </c>
      <c r="I24" s="84" t="str">
        <f t="shared" si="3"/>
        <v/>
      </c>
      <c r="J24" s="83" t="str">
        <f t="shared" si="4"/>
        <v/>
      </c>
      <c r="K24" s="140" t="str">
        <f t="shared" si="5"/>
        <v/>
      </c>
      <c r="L24" s="140" t="str">
        <f t="shared" si="6"/>
        <v/>
      </c>
    </row>
    <row r="25" spans="2:12">
      <c r="B25" s="86" t="str">
        <f>IF('Invoer kindgebonden'!B20=0,"",'Invoer kindgebonden'!B20)</f>
        <v/>
      </c>
      <c r="C25" s="85" t="str">
        <f>IF('Invoer kindgebonden'!C20=0,"",'Invoer kindgebonden'!C20)</f>
        <v/>
      </c>
      <c r="D25" s="80" t="str">
        <f>IF('Invoer kindgebonden'!D20=0,"",'Invoer kindgebonden'!D20)</f>
        <v/>
      </c>
      <c r="E25" s="82"/>
      <c r="F25" s="139" t="str">
        <f t="shared" si="0"/>
        <v/>
      </c>
      <c r="G25" s="81" t="str">
        <f t="shared" si="1"/>
        <v/>
      </c>
      <c r="H25" s="138" t="str">
        <f t="shared" si="2"/>
        <v/>
      </c>
      <c r="I25" s="84" t="str">
        <f t="shared" si="3"/>
        <v/>
      </c>
      <c r="J25" s="81" t="str">
        <f t="shared" si="4"/>
        <v/>
      </c>
      <c r="K25" s="138" t="str">
        <f t="shared" si="5"/>
        <v/>
      </c>
      <c r="L25" s="138" t="str">
        <f t="shared" si="6"/>
        <v/>
      </c>
    </row>
    <row r="26" spans="2:12">
      <c r="B26" s="86" t="str">
        <f>IF('Invoer kindgebonden'!B21=0,"",'Invoer kindgebonden'!B21)</f>
        <v/>
      </c>
      <c r="C26" s="85" t="str">
        <f>IF('Invoer kindgebonden'!C21=0,"",'Invoer kindgebonden'!C21)</f>
        <v/>
      </c>
      <c r="D26" s="80" t="str">
        <f>IF('Invoer kindgebonden'!D21=0,"",'Invoer kindgebonden'!D21)</f>
        <v/>
      </c>
      <c r="E26" s="82"/>
      <c r="F26" s="139" t="str">
        <f t="shared" si="0"/>
        <v/>
      </c>
      <c r="G26" s="81" t="str">
        <f t="shared" si="1"/>
        <v/>
      </c>
      <c r="H26" s="138" t="str">
        <f t="shared" si="2"/>
        <v/>
      </c>
      <c r="I26" s="84" t="str">
        <f t="shared" si="3"/>
        <v/>
      </c>
      <c r="J26" s="81" t="str">
        <f t="shared" si="4"/>
        <v/>
      </c>
      <c r="K26" s="138" t="str">
        <f t="shared" si="5"/>
        <v/>
      </c>
      <c r="L26" s="138" t="str">
        <f t="shared" si="6"/>
        <v/>
      </c>
    </row>
    <row r="27" spans="2:12">
      <c r="B27" s="86" t="str">
        <f>IF('Invoer kindgebonden'!B22=0,"",'Invoer kindgebonden'!B22)</f>
        <v/>
      </c>
      <c r="C27" s="85" t="str">
        <f>IF('Invoer kindgebonden'!C22=0,"",'Invoer kindgebonden'!C22)</f>
        <v/>
      </c>
      <c r="D27" s="80" t="str">
        <f>IF('Invoer kindgebonden'!D22=0,"",'Invoer kindgebonden'!D22)</f>
        <v/>
      </c>
      <c r="E27" s="82"/>
      <c r="F27" s="139" t="str">
        <f t="shared" si="0"/>
        <v/>
      </c>
      <c r="G27" s="78" t="str">
        <f t="shared" si="1"/>
        <v/>
      </c>
      <c r="H27" s="136" t="str">
        <f t="shared" si="2"/>
        <v/>
      </c>
      <c r="I27" s="84" t="str">
        <f t="shared" si="3"/>
        <v/>
      </c>
      <c r="J27" s="78" t="str">
        <f t="shared" si="4"/>
        <v/>
      </c>
      <c r="K27" s="136" t="str">
        <f t="shared" si="5"/>
        <v/>
      </c>
      <c r="L27" s="136" t="str">
        <f t="shared" si="6"/>
        <v/>
      </c>
    </row>
    <row r="28" spans="2:12">
      <c r="B28" s="86" t="str">
        <f>IF('Invoer kindgebonden'!B23=0,"",'Invoer kindgebonden'!B23)</f>
        <v/>
      </c>
      <c r="C28" s="85" t="str">
        <f>IF('Invoer kindgebonden'!C23=0,"",'Invoer kindgebonden'!C23)</f>
        <v/>
      </c>
      <c r="D28" s="80" t="str">
        <f>IF('Invoer kindgebonden'!D23=0,"",'Invoer kindgebonden'!D23)</f>
        <v/>
      </c>
      <c r="E28" s="82"/>
      <c r="F28" s="139" t="str">
        <f t="shared" si="0"/>
        <v/>
      </c>
      <c r="G28" s="83" t="str">
        <f t="shared" si="1"/>
        <v/>
      </c>
      <c r="H28" s="140" t="str">
        <f t="shared" si="2"/>
        <v/>
      </c>
      <c r="I28" s="84" t="str">
        <f t="shared" si="3"/>
        <v/>
      </c>
      <c r="J28" s="83" t="str">
        <f t="shared" si="4"/>
        <v/>
      </c>
      <c r="K28" s="140" t="str">
        <f t="shared" si="5"/>
        <v/>
      </c>
      <c r="L28" s="140" t="str">
        <f t="shared" si="6"/>
        <v/>
      </c>
    </row>
    <row r="29" spans="2:12">
      <c r="B29" s="86" t="str">
        <f>IF('Invoer kindgebonden'!B24=0,"",'Invoer kindgebonden'!B24)</f>
        <v/>
      </c>
      <c r="C29" s="85" t="str">
        <f>IF('Invoer kindgebonden'!C24=0,"",'Invoer kindgebonden'!C24)</f>
        <v/>
      </c>
      <c r="D29" s="80" t="str">
        <f>IF('Invoer kindgebonden'!D24=0,"",'Invoer kindgebonden'!D24)</f>
        <v/>
      </c>
      <c r="E29" s="82"/>
      <c r="F29" s="139" t="str">
        <f t="shared" si="0"/>
        <v/>
      </c>
      <c r="G29" s="81" t="str">
        <f t="shared" si="1"/>
        <v/>
      </c>
      <c r="H29" s="138" t="str">
        <f t="shared" si="2"/>
        <v/>
      </c>
      <c r="I29" s="84" t="str">
        <f t="shared" si="3"/>
        <v/>
      </c>
      <c r="J29" s="81" t="str">
        <f t="shared" si="4"/>
        <v/>
      </c>
      <c r="K29" s="138" t="str">
        <f t="shared" si="5"/>
        <v/>
      </c>
      <c r="L29" s="138" t="str">
        <f t="shared" si="6"/>
        <v/>
      </c>
    </row>
    <row r="30" spans="2:12">
      <c r="B30" s="86" t="str">
        <f>IF('Invoer kindgebonden'!B25=0,"",'Invoer kindgebonden'!B25)</f>
        <v/>
      </c>
      <c r="C30" s="85" t="str">
        <f>IF('Invoer kindgebonden'!C25=0,"",'Invoer kindgebonden'!C25)</f>
        <v/>
      </c>
      <c r="D30" s="80" t="str">
        <f>IF('Invoer kindgebonden'!D25=0,"",'Invoer kindgebonden'!D25)</f>
        <v/>
      </c>
      <c r="E30" s="82"/>
      <c r="F30" s="139" t="str">
        <f t="shared" si="0"/>
        <v/>
      </c>
      <c r="G30" s="81" t="str">
        <f t="shared" si="1"/>
        <v/>
      </c>
      <c r="H30" s="138" t="str">
        <f t="shared" si="2"/>
        <v/>
      </c>
      <c r="I30" s="84" t="str">
        <f t="shared" si="3"/>
        <v/>
      </c>
      <c r="J30" s="81" t="str">
        <f t="shared" si="4"/>
        <v/>
      </c>
      <c r="K30" s="138" t="str">
        <f t="shared" si="5"/>
        <v/>
      </c>
      <c r="L30" s="138" t="str">
        <f t="shared" si="6"/>
        <v/>
      </c>
    </row>
    <row r="31" spans="2:12">
      <c r="B31" s="86" t="str">
        <f>IF('Invoer kindgebonden'!B26=0,"",'Invoer kindgebonden'!B26)</f>
        <v/>
      </c>
      <c r="C31" s="85" t="str">
        <f>IF('Invoer kindgebonden'!C26=0,"",'Invoer kindgebonden'!C26)</f>
        <v/>
      </c>
      <c r="D31" s="80" t="str">
        <f>IF('Invoer kindgebonden'!D26=0,"",'Invoer kindgebonden'!D26)</f>
        <v/>
      </c>
      <c r="E31" s="82"/>
      <c r="F31" s="139" t="str">
        <f t="shared" si="0"/>
        <v/>
      </c>
      <c r="G31" s="78" t="str">
        <f t="shared" si="1"/>
        <v/>
      </c>
      <c r="H31" s="136" t="str">
        <f t="shared" si="2"/>
        <v/>
      </c>
      <c r="I31" s="84" t="str">
        <f t="shared" si="3"/>
        <v/>
      </c>
      <c r="J31" s="78" t="str">
        <f t="shared" si="4"/>
        <v/>
      </c>
      <c r="K31" s="136" t="str">
        <f t="shared" si="5"/>
        <v/>
      </c>
      <c r="L31" s="136" t="str">
        <f t="shared" si="6"/>
        <v/>
      </c>
    </row>
    <row r="32" spans="2:12">
      <c r="B32" s="86" t="str">
        <f>IF('Invoer kindgebonden'!B27=0,"",'Invoer kindgebonden'!B27)</f>
        <v/>
      </c>
      <c r="C32" s="85" t="str">
        <f>IF('Invoer kindgebonden'!C27=0,"",'Invoer kindgebonden'!C27)</f>
        <v/>
      </c>
      <c r="D32" s="80" t="str">
        <f>IF('Invoer kindgebonden'!D27=0,"",'Invoer kindgebonden'!D27)</f>
        <v/>
      </c>
      <c r="E32" s="82"/>
      <c r="F32" s="139" t="str">
        <f t="shared" si="0"/>
        <v/>
      </c>
      <c r="G32" s="83" t="str">
        <f t="shared" si="1"/>
        <v/>
      </c>
      <c r="H32" s="140" t="str">
        <f t="shared" si="2"/>
        <v/>
      </c>
      <c r="I32" s="84" t="str">
        <f t="shared" si="3"/>
        <v/>
      </c>
      <c r="J32" s="83" t="str">
        <f t="shared" si="4"/>
        <v/>
      </c>
      <c r="K32" s="140" t="str">
        <f t="shared" si="5"/>
        <v/>
      </c>
      <c r="L32" s="140" t="str">
        <f t="shared" si="6"/>
        <v/>
      </c>
    </row>
    <row r="33" spans="2:12">
      <c r="B33" s="86" t="str">
        <f>IF('Invoer kindgebonden'!B28=0,"",'Invoer kindgebonden'!B28)</f>
        <v/>
      </c>
      <c r="C33" s="85" t="str">
        <f>IF('Invoer kindgebonden'!C28=0,"",'Invoer kindgebonden'!C28)</f>
        <v/>
      </c>
      <c r="D33" s="80" t="str">
        <f>IF('Invoer kindgebonden'!D28=0,"",'Invoer kindgebonden'!D28)</f>
        <v/>
      </c>
      <c r="E33" s="82"/>
      <c r="F33" s="139" t="str">
        <f t="shared" si="0"/>
        <v/>
      </c>
      <c r="G33" s="81" t="str">
        <f t="shared" si="1"/>
        <v/>
      </c>
      <c r="H33" s="138" t="str">
        <f t="shared" si="2"/>
        <v/>
      </c>
      <c r="I33" s="84" t="str">
        <f t="shared" si="3"/>
        <v/>
      </c>
      <c r="J33" s="81" t="str">
        <f t="shared" si="4"/>
        <v/>
      </c>
      <c r="K33" s="138" t="str">
        <f t="shared" si="5"/>
        <v/>
      </c>
      <c r="L33" s="138" t="str">
        <f t="shared" si="6"/>
        <v/>
      </c>
    </row>
    <row r="34" spans="2:12">
      <c r="B34" s="86" t="str">
        <f>IF('Invoer kindgebonden'!B29=0,"",'Invoer kindgebonden'!B29)</f>
        <v/>
      </c>
      <c r="C34" s="85" t="str">
        <f>IF('Invoer kindgebonden'!C29=0,"",'Invoer kindgebonden'!C29)</f>
        <v/>
      </c>
      <c r="D34" s="80" t="str">
        <f>IF('Invoer kindgebonden'!D29=0,"",'Invoer kindgebonden'!D29)</f>
        <v/>
      </c>
      <c r="E34" s="82"/>
      <c r="F34" s="139" t="str">
        <f t="shared" si="0"/>
        <v/>
      </c>
      <c r="G34" s="81" t="str">
        <f t="shared" si="1"/>
        <v/>
      </c>
      <c r="H34" s="138" t="str">
        <f t="shared" si="2"/>
        <v/>
      </c>
      <c r="I34" s="84" t="str">
        <f t="shared" si="3"/>
        <v/>
      </c>
      <c r="J34" s="81" t="str">
        <f t="shared" si="4"/>
        <v/>
      </c>
      <c r="K34" s="138" t="str">
        <f t="shared" si="5"/>
        <v/>
      </c>
      <c r="L34" s="138" t="str">
        <f t="shared" si="6"/>
        <v/>
      </c>
    </row>
    <row r="35" spans="2:12">
      <c r="B35" s="86" t="str">
        <f>IF('Invoer kindgebonden'!B30=0,"",'Invoer kindgebonden'!B30)</f>
        <v/>
      </c>
      <c r="C35" s="85" t="str">
        <f>IF('Invoer kindgebonden'!C30=0,"",'Invoer kindgebonden'!C30)</f>
        <v/>
      </c>
      <c r="D35" s="80" t="str">
        <f>IF('Invoer kindgebonden'!D30=0,"",'Invoer kindgebonden'!D30)</f>
        <v/>
      </c>
      <c r="E35" s="82"/>
      <c r="F35" s="139" t="str">
        <f t="shared" si="0"/>
        <v/>
      </c>
      <c r="G35" s="81" t="str">
        <f t="shared" si="1"/>
        <v/>
      </c>
      <c r="H35" s="138" t="str">
        <f t="shared" si="2"/>
        <v/>
      </c>
      <c r="I35" s="84" t="str">
        <f t="shared" si="3"/>
        <v/>
      </c>
      <c r="J35" s="81" t="str">
        <f t="shared" si="4"/>
        <v/>
      </c>
      <c r="K35" s="138" t="str">
        <f t="shared" si="5"/>
        <v/>
      </c>
      <c r="L35" s="138" t="str">
        <f t="shared" si="6"/>
        <v/>
      </c>
    </row>
    <row r="36" spans="2:12" ht="14.65" thickBot="1">
      <c r="B36" s="86" t="str">
        <f>IF('Invoer kindgebonden'!B31=0,"",'Invoer kindgebonden'!B31)</f>
        <v/>
      </c>
      <c r="C36" s="85" t="str">
        <f>IF('Invoer kindgebonden'!C31=0,"",'Invoer kindgebonden'!C31)</f>
        <v/>
      </c>
      <c r="D36" s="80" t="str">
        <f>IF('Invoer kindgebonden'!D31=0,"",'Invoer kindgebonden'!D31)</f>
        <v/>
      </c>
      <c r="E36" s="79"/>
      <c r="F36" s="137" t="str">
        <f t="shared" si="0"/>
        <v/>
      </c>
      <c r="G36" s="78" t="str">
        <f t="shared" si="1"/>
        <v/>
      </c>
      <c r="H36" s="136" t="str">
        <f t="shared" si="2"/>
        <v/>
      </c>
      <c r="I36" s="84" t="str">
        <f t="shared" si="3"/>
        <v/>
      </c>
      <c r="J36" s="78" t="str">
        <f t="shared" si="4"/>
        <v/>
      </c>
      <c r="K36" s="136" t="str">
        <f t="shared" si="5"/>
        <v/>
      </c>
      <c r="L36" s="136" t="str">
        <f t="shared" si="6"/>
        <v/>
      </c>
    </row>
    <row r="37" spans="2:12" ht="14.65" thickBot="1">
      <c r="B37" s="234"/>
      <c r="C37" s="235"/>
      <c r="D37" s="242"/>
      <c r="E37" s="135">
        <f>SUM(E15:E36)</f>
        <v>1</v>
      </c>
      <c r="F37" s="77"/>
      <c r="G37" s="76"/>
      <c r="H37" s="134">
        <f>SUM(H15:H36)</f>
        <v>0</v>
      </c>
      <c r="I37" s="135">
        <f>SUM(I15:I36)</f>
        <v>0</v>
      </c>
      <c r="J37" s="76"/>
      <c r="K37" s="134">
        <f>SUM(K15:K36)</f>
        <v>0</v>
      </c>
      <c r="L37" s="134">
        <f>SUM(L15:L36)</f>
        <v>0</v>
      </c>
    </row>
  </sheetData>
  <sheetProtection algorithmName="SHA-512" hashValue="fWP8pBAvDLoElghFuY9N3+AWuwKVT4LmGwcMEA9GmeaH6g94aaEjxu/XYN64yqrsP5PtcuFpIWNbsk4pIxNJ4w==" saltValue="q7KZ2oCPUqZlF3yRzRJ2DA==" spinCount="100000" sheet="1" selectLockedCells="1"/>
  <mergeCells count="10">
    <mergeCell ref="B37:D37"/>
    <mergeCell ref="C1:D1"/>
    <mergeCell ref="F3:G3"/>
    <mergeCell ref="F4:G4"/>
    <mergeCell ref="F5:G6"/>
    <mergeCell ref="H5:H6"/>
    <mergeCell ref="B13:B14"/>
    <mergeCell ref="C13:C14"/>
    <mergeCell ref="D13:D14"/>
    <mergeCell ref="F13:L13"/>
  </mergeCells>
  <dataValidations count="1">
    <dataValidation allowBlank="1" showInputMessage="1" showErrorMessage="1" prompt="Bij 100% wordt het totaalbedrag als voorschot uitgekeerd. Om te voorkomen dat er later te veel terugbetaald moet worden, kan ervoor gekozen worden om een lager percentage van het totaalbedrag als voorschot uit te laten keren. Denk aan 85% of 90%." sqref="H4" xr:uid="{3CDA5E8F-DF85-4988-8F6E-FCC0CF4CEBDF}"/>
  </dataValidations>
  <pageMargins left="0.7" right="0.7" top="0.75" bottom="0.75" header="0.3" footer="0.3"/>
  <pageSetup paperSize="9" scale="44"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BEF7D-B87E-4477-BB5C-0B4AEBA70719}">
  <sheetPr codeName="Blad3"/>
  <dimension ref="B1:T9"/>
  <sheetViews>
    <sheetView showGridLines="0" showRowColHeaders="0" workbookViewId="0">
      <selection activeCell="J4" sqref="J4"/>
    </sheetView>
  </sheetViews>
  <sheetFormatPr defaultColWidth="8.85546875" defaultRowHeight="14.25"/>
  <cols>
    <col min="2" max="2" width="9.28515625" customWidth="1"/>
    <col min="3" max="3" width="11.7109375" customWidth="1"/>
    <col min="4" max="4" width="9.140625" customWidth="1"/>
    <col min="5" max="5" width="10.7109375" customWidth="1"/>
    <col min="6" max="6" width="10.85546875" customWidth="1"/>
    <col min="7" max="7" width="12.28515625" customWidth="1"/>
    <col min="8" max="8" width="9" customWidth="1"/>
    <col min="9" max="9" width="2.7109375" customWidth="1"/>
    <col min="10" max="10" width="9" customWidth="1"/>
    <col min="11" max="11" width="8" customWidth="1"/>
    <col min="12" max="12" width="6.85546875" customWidth="1"/>
    <col min="14" max="14" width="12.85546875" style="29" customWidth="1"/>
    <col min="15" max="15" width="3.7109375" customWidth="1"/>
    <col min="17" max="17" width="11.140625" customWidth="1"/>
    <col min="18" max="18" width="6.85546875" style="30" customWidth="1"/>
    <col min="19" max="19" width="8.85546875" customWidth="1"/>
    <col min="20" max="20" width="13.85546875" customWidth="1"/>
  </cols>
  <sheetData>
    <row r="1" spans="2:20" ht="14.65" thickBot="1"/>
    <row r="2" spans="2:20" ht="14.65" thickBot="1">
      <c r="B2" s="252" t="s">
        <v>44</v>
      </c>
      <c r="C2" s="253"/>
      <c r="D2" s="253"/>
      <c r="E2" s="253"/>
      <c r="F2" s="253"/>
      <c r="G2" s="253"/>
      <c r="H2" s="253"/>
      <c r="I2" s="253"/>
      <c r="J2" s="253"/>
      <c r="K2" s="253"/>
      <c r="L2" s="253"/>
      <c r="M2" s="253"/>
      <c r="N2" s="253"/>
      <c r="O2" s="253"/>
      <c r="P2" s="253"/>
      <c r="Q2" s="253"/>
      <c r="R2" s="253"/>
      <c r="S2" s="253"/>
      <c r="T2" s="254"/>
    </row>
    <row r="3" spans="2:20" s="6" customFormat="1" ht="42.75">
      <c r="B3" s="66" t="s">
        <v>45</v>
      </c>
      <c r="C3" s="67" t="s">
        <v>46</v>
      </c>
      <c r="D3" s="67" t="s">
        <v>47</v>
      </c>
      <c r="E3" s="67" t="s">
        <v>48</v>
      </c>
      <c r="F3" s="67" t="s">
        <v>49</v>
      </c>
      <c r="G3" s="67" t="s">
        <v>50</v>
      </c>
      <c r="H3" s="3" t="s">
        <v>40</v>
      </c>
      <c r="I3" s="4"/>
      <c r="J3" s="66" t="s">
        <v>51</v>
      </c>
      <c r="K3" s="67" t="s">
        <v>52</v>
      </c>
      <c r="L3" s="67" t="s">
        <v>53</v>
      </c>
      <c r="M3" s="67" t="s">
        <v>54</v>
      </c>
      <c r="N3" s="3" t="s">
        <v>55</v>
      </c>
      <c r="O3" s="4"/>
      <c r="P3" s="265" t="s">
        <v>56</v>
      </c>
      <c r="Q3" s="266"/>
      <c r="R3" s="67" t="s">
        <v>53</v>
      </c>
      <c r="S3" s="67" t="s">
        <v>30</v>
      </c>
      <c r="T3" s="5" t="s">
        <v>57</v>
      </c>
    </row>
    <row r="4" spans="2:20" s="11" customFormat="1">
      <c r="B4" s="64" t="s">
        <v>58</v>
      </c>
      <c r="C4" s="65" t="s">
        <v>31</v>
      </c>
      <c r="D4" s="7" t="s">
        <v>31</v>
      </c>
      <c r="E4" s="8">
        <v>11.23</v>
      </c>
      <c r="F4" s="8">
        <v>1.57</v>
      </c>
      <c r="G4" s="8"/>
      <c r="H4" s="9">
        <f>F4</f>
        <v>1.57</v>
      </c>
      <c r="I4"/>
      <c r="J4" s="157">
        <v>8</v>
      </c>
      <c r="K4" s="10">
        <v>40</v>
      </c>
      <c r="L4" s="10">
        <f t="shared" ref="L4:L9" si="0">K4*J4</f>
        <v>320</v>
      </c>
      <c r="M4" s="10"/>
      <c r="N4" s="9">
        <f>L4*H4</f>
        <v>502.40000000000003</v>
      </c>
      <c r="O4"/>
      <c r="P4" s="261" t="s">
        <v>59</v>
      </c>
      <c r="Q4" s="262"/>
      <c r="R4" s="10">
        <f>L4</f>
        <v>320</v>
      </c>
      <c r="S4" s="8"/>
      <c r="T4" s="9">
        <f>N4</f>
        <v>502.40000000000003</v>
      </c>
    </row>
    <row r="5" spans="2:20" s="11" customFormat="1">
      <c r="B5" s="263" t="s">
        <v>58</v>
      </c>
      <c r="C5" s="264" t="s">
        <v>60</v>
      </c>
      <c r="D5" s="12" t="s">
        <v>31</v>
      </c>
      <c r="E5" s="62">
        <v>11.23</v>
      </c>
      <c r="F5" s="62">
        <v>1.57</v>
      </c>
      <c r="G5" s="62"/>
      <c r="H5" s="63">
        <f>F5</f>
        <v>1.57</v>
      </c>
      <c r="I5"/>
      <c r="J5" s="158">
        <v>8</v>
      </c>
      <c r="K5" s="13">
        <v>40</v>
      </c>
      <c r="L5" s="13">
        <f t="shared" si="0"/>
        <v>320</v>
      </c>
      <c r="M5" s="13"/>
      <c r="N5" s="63">
        <f t="shared" ref="N5:N9" si="1">L5*H5</f>
        <v>502.40000000000003</v>
      </c>
      <c r="O5"/>
      <c r="P5" s="263" t="s">
        <v>61</v>
      </c>
      <c r="Q5" s="264"/>
      <c r="R5" s="255">
        <f>L5+L6</f>
        <v>640</v>
      </c>
      <c r="S5" s="257"/>
      <c r="T5" s="258">
        <f>N5+N6</f>
        <v>4598.3999999999996</v>
      </c>
    </row>
    <row r="6" spans="2:20" s="11" customFormat="1">
      <c r="B6" s="263"/>
      <c r="C6" s="264"/>
      <c r="D6" s="12" t="s">
        <v>32</v>
      </c>
      <c r="E6" s="62">
        <v>11.23</v>
      </c>
      <c r="F6" s="62">
        <v>1.57</v>
      </c>
      <c r="G6" s="62"/>
      <c r="H6" s="63">
        <f>E6+F6</f>
        <v>12.8</v>
      </c>
      <c r="I6"/>
      <c r="J6" s="158">
        <v>8</v>
      </c>
      <c r="K6" s="13">
        <v>40</v>
      </c>
      <c r="L6" s="13">
        <f t="shared" si="0"/>
        <v>320</v>
      </c>
      <c r="M6" s="13"/>
      <c r="N6" s="63">
        <f t="shared" si="1"/>
        <v>4096</v>
      </c>
      <c r="O6"/>
      <c r="P6" s="263"/>
      <c r="Q6" s="264"/>
      <c r="R6" s="256">
        <f t="shared" ref="R6" si="2">L6</f>
        <v>320</v>
      </c>
      <c r="S6" s="257"/>
      <c r="T6" s="258"/>
    </row>
    <row r="7" spans="2:20" s="11" customFormat="1">
      <c r="B7" s="14" t="s">
        <v>62</v>
      </c>
      <c r="C7" s="15" t="s">
        <v>31</v>
      </c>
      <c r="D7" s="16" t="s">
        <v>31</v>
      </c>
      <c r="E7" s="17">
        <v>11.23</v>
      </c>
      <c r="F7" s="17">
        <v>1.57</v>
      </c>
      <c r="G7" s="1">
        <v>0.45</v>
      </c>
      <c r="H7" s="18">
        <f>E7-G7+F7</f>
        <v>12.350000000000001</v>
      </c>
      <c r="I7"/>
      <c r="J7" s="159">
        <v>8</v>
      </c>
      <c r="K7" s="19">
        <v>40</v>
      </c>
      <c r="L7" s="19">
        <f t="shared" si="0"/>
        <v>320</v>
      </c>
      <c r="M7" s="20">
        <f>L7*G7</f>
        <v>144</v>
      </c>
      <c r="N7" s="18">
        <f t="shared" si="1"/>
        <v>3952.0000000000005</v>
      </c>
      <c r="O7"/>
      <c r="P7" s="259" t="s">
        <v>63</v>
      </c>
      <c r="Q7" s="260"/>
      <c r="R7" s="21">
        <f>L7</f>
        <v>320</v>
      </c>
      <c r="S7" s="22">
        <f>M7</f>
        <v>144</v>
      </c>
      <c r="T7" s="23">
        <f>N7</f>
        <v>3952.0000000000005</v>
      </c>
    </row>
    <row r="8" spans="2:20" s="11" customFormat="1">
      <c r="B8" s="269" t="s">
        <v>62</v>
      </c>
      <c r="C8" s="271" t="s">
        <v>60</v>
      </c>
      <c r="D8" s="24" t="s">
        <v>31</v>
      </c>
      <c r="E8" s="60">
        <v>11.23</v>
      </c>
      <c r="F8" s="60">
        <v>1.57</v>
      </c>
      <c r="G8" s="2">
        <v>0.45</v>
      </c>
      <c r="H8" s="58">
        <f>E8-G8+F8</f>
        <v>12.350000000000001</v>
      </c>
      <c r="I8"/>
      <c r="J8" s="160">
        <v>8</v>
      </c>
      <c r="K8" s="25">
        <v>40</v>
      </c>
      <c r="L8" s="25">
        <f t="shared" si="0"/>
        <v>320</v>
      </c>
      <c r="M8" s="26">
        <f>L8*G8</f>
        <v>144</v>
      </c>
      <c r="N8" s="58">
        <f t="shared" si="1"/>
        <v>3952.0000000000005</v>
      </c>
      <c r="O8"/>
      <c r="P8" s="269" t="s">
        <v>64</v>
      </c>
      <c r="Q8" s="271"/>
      <c r="R8" s="273">
        <f>L8+L9</f>
        <v>640</v>
      </c>
      <c r="S8" s="275">
        <f>M8+M9</f>
        <v>144</v>
      </c>
      <c r="T8" s="267">
        <f>N8+N9</f>
        <v>8048</v>
      </c>
    </row>
    <row r="9" spans="2:20" s="11" customFormat="1" ht="14.65" thickBot="1">
      <c r="B9" s="270"/>
      <c r="C9" s="272"/>
      <c r="D9" s="27" t="s">
        <v>32</v>
      </c>
      <c r="E9" s="61">
        <v>11.23</v>
      </c>
      <c r="F9" s="61">
        <v>1.57</v>
      </c>
      <c r="G9" s="61"/>
      <c r="H9" s="59">
        <f>E9+F9</f>
        <v>12.8</v>
      </c>
      <c r="I9"/>
      <c r="J9" s="161">
        <v>8</v>
      </c>
      <c r="K9" s="28">
        <v>40</v>
      </c>
      <c r="L9" s="28">
        <f t="shared" si="0"/>
        <v>320</v>
      </c>
      <c r="M9" s="28"/>
      <c r="N9" s="59">
        <f t="shared" si="1"/>
        <v>4096</v>
      </c>
      <c r="O9"/>
      <c r="P9" s="270"/>
      <c r="Q9" s="272"/>
      <c r="R9" s="274">
        <f t="shared" ref="R9" si="3">L9</f>
        <v>320</v>
      </c>
      <c r="S9" s="276" t="e">
        <f>SUMIF(D:D,P9,H:H)+SUMIF(D:D,P9,#REF!)</f>
        <v>#REF!</v>
      </c>
      <c r="T9" s="268"/>
    </row>
  </sheetData>
  <sheetProtection algorithmName="SHA-512" hashValue="EOmi0Y1QviVPlFaRXZChAbubYGSYauQjhi9+PWWtCXKPnf/bW9nXRwaUs+8xgIYl+1rmFz9NYsKzNEYxjw0cQg==" saltValue="5crvbElJbHj+xksTkPE9Tg==" spinCount="100000" sheet="1" selectLockedCells="1"/>
  <mergeCells count="16">
    <mergeCell ref="T8:T9"/>
    <mergeCell ref="B8:B9"/>
    <mergeCell ref="C8:C9"/>
    <mergeCell ref="P8:Q9"/>
    <mergeCell ref="R8:R9"/>
    <mergeCell ref="S8:S9"/>
    <mergeCell ref="B2:T2"/>
    <mergeCell ref="R5:R6"/>
    <mergeCell ref="S5:S6"/>
    <mergeCell ref="T5:T6"/>
    <mergeCell ref="P7:Q7"/>
    <mergeCell ref="P4:Q4"/>
    <mergeCell ref="B5:B6"/>
    <mergeCell ref="C5:C6"/>
    <mergeCell ref="P5:Q6"/>
    <mergeCell ref="P3:Q3"/>
  </mergeCell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a3ab4a9-2e76-4e08-b10a-8b19fb6f4f3f">
      <UserInfo>
        <DisplayName>Manou Willems</DisplayName>
        <AccountId>2234</AccountId>
        <AccountType/>
      </UserInfo>
      <UserInfo>
        <DisplayName>Freya Gerbrandy</DisplayName>
        <AccountId>413</AccountId>
        <AccountType/>
      </UserInfo>
      <UserInfo>
        <DisplayName>Sebastiaan Baauw</DisplayName>
        <AccountId>85</AccountId>
        <AccountType/>
      </UserInfo>
    </SharedWithUsers>
    <lcf76f155ced4ddcb4097134ff3c332f xmlns="c5ebbd72-a226-4d40-8831-0201778c9e8c">
      <Terms xmlns="http://schemas.microsoft.com/office/infopath/2007/PartnerControls"/>
    </lcf76f155ced4ddcb4097134ff3c332f>
    <TaxCatchAll xmlns="8a3ab4a9-2e76-4e08-b10a-8b19fb6f4f3f" xsi:nil="true"/>
    <Status xmlns="c5ebbd72-a226-4d40-8831-0201778c9e8c" xsi:nil="true"/>
    <Afdeling xmlns="c5ebbd72-a226-4d40-8831-0201778c9e8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34816212C007C409C42668B5D64500C" ma:contentTypeVersion="18" ma:contentTypeDescription="Een nieuw document maken." ma:contentTypeScope="" ma:versionID="b589c666cffe83e982db129c5dca11f7">
  <xsd:schema xmlns:xsd="http://www.w3.org/2001/XMLSchema" xmlns:xs="http://www.w3.org/2001/XMLSchema" xmlns:p="http://schemas.microsoft.com/office/2006/metadata/properties" xmlns:ns2="c5ebbd72-a226-4d40-8831-0201778c9e8c" xmlns:ns3="8a3ab4a9-2e76-4e08-b10a-8b19fb6f4f3f" targetNamespace="http://schemas.microsoft.com/office/2006/metadata/properties" ma:root="true" ma:fieldsID="a1427f13ebb67bf19f4f6a48e913ada4" ns2:_="" ns3:_="">
    <xsd:import namespace="c5ebbd72-a226-4d40-8831-0201778c9e8c"/>
    <xsd:import namespace="8a3ab4a9-2e76-4e08-b10a-8b19fb6f4f3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Afdeling" minOccurs="0"/>
                <xsd:element ref="ns2:Statu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5ebbd72-a226-4d40-8831-0201778c9e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Afbeeldingtags" ma:readOnly="false" ma:fieldId="{5cf76f15-5ced-4ddc-b409-7134ff3c332f}" ma:taxonomyMulti="true" ma:sspId="97ac6e31-d5b8-47a7-868d-35e3bfdb376d"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Afdeling" ma:index="23" nillable="true" ma:displayName="Afdeling" ma:format="Dropdown" ma:internalName="Afdeling">
      <xsd:simpleType>
        <xsd:restriction base="dms:Choice">
          <xsd:enumeration value="ruimtelijk domein"/>
          <xsd:enumeration value="sociaal domein"/>
          <xsd:enumeration value="algemeen"/>
          <xsd:enumeration value="accommodaties"/>
          <xsd:enumeration value="buitendienst"/>
          <xsd:enumeration value="WOO"/>
        </xsd:restriction>
      </xsd:simpleType>
    </xsd:element>
    <xsd:element name="Status" ma:index="24" nillable="true" ma:displayName="Status" ma:format="Dropdown" ma:internalName="Status">
      <xsd:simpleType>
        <xsd:restriction base="dms:Choice">
          <xsd:enumeration value="to do"/>
          <xsd:enumeration value="in ontwikkeling"/>
          <xsd:enumeration value="gereed"/>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a3ab4a9-2e76-4e08-b10a-8b19fb6f4f3f"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0" nillable="true" ma:displayName="Taxonomy Catch All Column" ma:hidden="true" ma:list="{e0b6fa9f-98c6-4639-9445-1a69c47c779a}" ma:internalName="TaxCatchAll" ma:showField="CatchAllData" ma:web="8a3ab4a9-2e76-4e08-b10a-8b19fb6f4f3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1FE9FA-BCCE-4639-BDC8-838C89767804}"/>
</file>

<file path=customXml/itemProps2.xml><?xml version="1.0" encoding="utf-8"?>
<ds:datastoreItem xmlns:ds="http://schemas.openxmlformats.org/officeDocument/2006/customXml" ds:itemID="{05F277A6-70AC-4367-AFF3-FACB459CF88F}"/>
</file>

<file path=customXml/itemProps3.xml><?xml version="1.0" encoding="utf-8"?>
<ds:datastoreItem xmlns:ds="http://schemas.openxmlformats.org/officeDocument/2006/customXml" ds:itemID="{767C9D21-25A2-4706-8664-05EF5800017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smitm</dc:creator>
  <cp:keywords/>
  <dc:description/>
  <cp:lastModifiedBy/>
  <cp:revision/>
  <dcterms:created xsi:type="dcterms:W3CDTF">2020-04-27T06:44:41Z</dcterms:created>
  <dcterms:modified xsi:type="dcterms:W3CDTF">2025-12-15T08:57:20Z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0x010100D34816212C007C409C42668B5D64500C</vt:lpwstr>
  </property>
  <property fmtid="{D5CDD505-2E9C-101B-9397-08002B2CF9AE}" pid="3" name="MediaServiceImageTags">
    <vt:lpwstr/>
  </property>
</Properties>
</file>